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E:\MATSUBARA\4.諸検討\2024.03-中立軸算定式の解に関する検討\HP掲載用\谷川さんへ送付\"/>
    </mc:Choice>
  </mc:AlternateContent>
  <xr:revisionPtr revIDLastSave="0" documentId="13_ncr:1_{4DF2D810-57D8-443B-B1C2-2BABF51E0BAE}" xr6:coauthVersionLast="47" xr6:coauthVersionMax="47" xr10:uidLastSave="{00000000-0000-0000-0000-000000000000}"/>
  <bookViews>
    <workbookView xWindow="570" yWindow="705" windowWidth="20520" windowHeight="11070" xr2:uid="{FFA72020-8CE4-4D17-90C0-DBA23F268328}"/>
  </bookViews>
  <sheets>
    <sheet name="入力データおよび発生応力" sheetId="1" r:id="rId1"/>
    <sheet name="中立軸および応力計算" sheetId="2" r:id="rId2"/>
    <sheet name="比較" sheetId="3" r:id="rId3"/>
    <sheet name="修正記録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S5" i="3" s="1"/>
  <c r="D5" i="3"/>
  <c r="E5" i="3"/>
  <c r="U5" i="3" s="1"/>
  <c r="F5" i="3"/>
  <c r="V5" i="3" s="1"/>
  <c r="C6" i="3"/>
  <c r="D6" i="3"/>
  <c r="E6" i="3"/>
  <c r="F6" i="3"/>
  <c r="V6" i="3" s="1"/>
  <c r="C7" i="3"/>
  <c r="D7" i="3"/>
  <c r="Y7" i="3" s="1"/>
  <c r="E7" i="3"/>
  <c r="F7" i="3"/>
  <c r="C8" i="3"/>
  <c r="D8" i="3"/>
  <c r="E8" i="3"/>
  <c r="F8" i="3"/>
  <c r="V8" i="3" s="1"/>
  <c r="D4" i="3"/>
  <c r="T4" i="3" s="1"/>
  <c r="E4" i="3"/>
  <c r="Z4" i="3" s="1"/>
  <c r="F4" i="3"/>
  <c r="V4" i="3" s="1"/>
  <c r="C4" i="3"/>
  <c r="S4" i="3" s="1"/>
  <c r="B5" i="2"/>
  <c r="C5" i="2"/>
  <c r="D5" i="2"/>
  <c r="T5" i="2" s="1"/>
  <c r="E5" i="2"/>
  <c r="N5" i="2" s="1"/>
  <c r="R5" i="2" s="1"/>
  <c r="F5" i="2"/>
  <c r="AL5" i="2" s="1"/>
  <c r="G5" i="2"/>
  <c r="P5" i="2" s="1"/>
  <c r="H5" i="2"/>
  <c r="I5" i="2"/>
  <c r="J5" i="2"/>
  <c r="K5" i="2"/>
  <c r="Q5" i="2"/>
  <c r="S5" i="2"/>
  <c r="B6" i="2"/>
  <c r="C6" i="2"/>
  <c r="D6" i="2"/>
  <c r="T6" i="2" s="1"/>
  <c r="E6" i="2"/>
  <c r="N6" i="2" s="1"/>
  <c r="R6" i="2" s="1"/>
  <c r="F6" i="2"/>
  <c r="AL6" i="2" s="1"/>
  <c r="G6" i="2"/>
  <c r="P6" i="2" s="1"/>
  <c r="H6" i="2"/>
  <c r="I6" i="2"/>
  <c r="J6" i="2"/>
  <c r="K6" i="2"/>
  <c r="M6" i="2"/>
  <c r="Q6" i="2"/>
  <c r="S6" i="2"/>
  <c r="B7" i="2"/>
  <c r="C7" i="2"/>
  <c r="D7" i="2"/>
  <c r="E7" i="2"/>
  <c r="N7" i="2" s="1"/>
  <c r="R7" i="2" s="1"/>
  <c r="F7" i="2"/>
  <c r="AL7" i="2" s="1"/>
  <c r="G7" i="2"/>
  <c r="H7" i="2"/>
  <c r="I7" i="2"/>
  <c r="J7" i="2"/>
  <c r="K7" i="2"/>
  <c r="Q7" i="2"/>
  <c r="B8" i="2"/>
  <c r="C8" i="2"/>
  <c r="D8" i="2"/>
  <c r="T8" i="2" s="1"/>
  <c r="E8" i="2"/>
  <c r="N8" i="2" s="1"/>
  <c r="R8" i="2" s="1"/>
  <c r="F8" i="2"/>
  <c r="AL8" i="2" s="1"/>
  <c r="G8" i="2"/>
  <c r="L8" i="2" s="1"/>
  <c r="H8" i="2"/>
  <c r="I8" i="2"/>
  <c r="J8" i="2"/>
  <c r="K8" i="2"/>
  <c r="Q8" i="2"/>
  <c r="Z8" i="3"/>
  <c r="V7" i="3"/>
  <c r="U7" i="3"/>
  <c r="Z6" i="3"/>
  <c r="Y6" i="3"/>
  <c r="U6" i="3"/>
  <c r="H6" i="3"/>
  <c r="H7" i="3" s="1"/>
  <c r="H8" i="3" s="1"/>
  <c r="T6" i="3"/>
  <c r="S6" i="3"/>
  <c r="Y5" i="3"/>
  <c r="X5" i="3"/>
  <c r="X6" i="3" s="1"/>
  <c r="X7" i="3" s="1"/>
  <c r="X8" i="3" s="1"/>
  <c r="R5" i="3"/>
  <c r="R6" i="3" s="1"/>
  <c r="R7" i="3" s="1"/>
  <c r="R8" i="3" s="1"/>
  <c r="N5" i="3"/>
  <c r="N6" i="3" s="1"/>
  <c r="N7" i="3" s="1"/>
  <c r="N8" i="3" s="1"/>
  <c r="H5" i="3"/>
  <c r="T5" i="3"/>
  <c r="B5" i="3"/>
  <c r="B6" i="3" s="1"/>
  <c r="B7" i="3" s="1"/>
  <c r="B8" i="3" s="1"/>
  <c r="Y4" i="3"/>
  <c r="U4" i="3"/>
  <c r="Z5" i="3" l="1"/>
  <c r="AQ8" i="2"/>
  <c r="AQ5" i="2"/>
  <c r="T7" i="2"/>
  <c r="S7" i="2"/>
  <c r="M7" i="2"/>
  <c r="L6" i="2"/>
  <c r="L5" i="2"/>
  <c r="V5" i="2" s="1"/>
  <c r="AO8" i="2"/>
  <c r="AO5" i="2"/>
  <c r="AN8" i="2"/>
  <c r="P8" i="2"/>
  <c r="AN7" i="2"/>
  <c r="P7" i="2"/>
  <c r="AO7" i="2" s="1"/>
  <c r="AN6" i="2"/>
  <c r="AN5" i="2"/>
  <c r="AM8" i="2"/>
  <c r="AP8" i="2" s="1"/>
  <c r="AR8" i="2" s="1"/>
  <c r="U8" i="2"/>
  <c r="O8" i="2"/>
  <c r="AM7" i="2"/>
  <c r="AP7" i="2" s="1"/>
  <c r="U7" i="2"/>
  <c r="O7" i="2"/>
  <c r="AM6" i="2"/>
  <c r="AQ6" i="2" s="1"/>
  <c r="U6" i="2"/>
  <c r="W6" i="2" s="1"/>
  <c r="O6" i="2"/>
  <c r="AM5" i="2"/>
  <c r="AP5" i="2" s="1"/>
  <c r="AR5" i="2" s="1"/>
  <c r="O5" i="2"/>
  <c r="S8" i="2"/>
  <c r="M8" i="2"/>
  <c r="V8" i="2" s="1"/>
  <c r="M5" i="2"/>
  <c r="U5" i="2" s="1"/>
  <c r="L7" i="2"/>
  <c r="V7" i="2" s="1"/>
  <c r="AO6" i="2"/>
  <c r="V6" i="2"/>
  <c r="T7" i="3"/>
  <c r="U8" i="3"/>
  <c r="X8" i="2" l="1"/>
  <c r="Y8" i="2" s="1"/>
  <c r="W5" i="2"/>
  <c r="X5" i="2"/>
  <c r="X7" i="2"/>
  <c r="W7" i="2"/>
  <c r="AT7" i="2"/>
  <c r="AU7" i="2"/>
  <c r="AQ7" i="2"/>
  <c r="AR7" i="2" s="1"/>
  <c r="X6" i="2"/>
  <c r="Y6" i="2" s="1"/>
  <c r="AP6" i="2"/>
  <c r="AR6" i="2" s="1"/>
  <c r="AT8" i="2"/>
  <c r="AU8" i="2"/>
  <c r="AT5" i="2"/>
  <c r="AU5" i="2"/>
  <c r="W8" i="2"/>
  <c r="AT6" i="2"/>
  <c r="AU6" i="2"/>
  <c r="AV5" i="2" l="1"/>
  <c r="AW5" i="2"/>
  <c r="AB8" i="2"/>
  <c r="AC8" i="2"/>
  <c r="AE8" i="2"/>
  <c r="AA8" i="2"/>
  <c r="AD8" i="2" s="1"/>
  <c r="AG8" i="2" s="1"/>
  <c r="AH8" i="2" s="1"/>
  <c r="Z8" i="2"/>
  <c r="AF8" i="2"/>
  <c r="Y7" i="2"/>
  <c r="AV7" i="2"/>
  <c r="AW7" i="2"/>
  <c r="AV8" i="2"/>
  <c r="AW8" i="2"/>
  <c r="AV6" i="2"/>
  <c r="AW6" i="2"/>
  <c r="AC6" i="2"/>
  <c r="AF6" i="2" s="1"/>
  <c r="AG6" i="2" s="1"/>
  <c r="AH6" i="2" s="1"/>
  <c r="AD6" i="2"/>
  <c r="AE6" i="2"/>
  <c r="AB6" i="2"/>
  <c r="AA6" i="2"/>
  <c r="Z6" i="2"/>
  <c r="Y5" i="2"/>
  <c r="N6" i="1" l="1"/>
  <c r="AI6" i="2"/>
  <c r="AJ6" i="2"/>
  <c r="P6" i="1" s="1"/>
  <c r="S6" i="1" s="1"/>
  <c r="U6" i="1" s="1"/>
  <c r="AI8" i="2"/>
  <c r="AJ8" i="2"/>
  <c r="P8" i="1" s="1"/>
  <c r="S8" i="1" s="1"/>
  <c r="U8" i="1" s="1"/>
  <c r="AK8" i="2"/>
  <c r="Q8" i="1" s="1"/>
  <c r="N8" i="1"/>
  <c r="AB5" i="2"/>
  <c r="AE5" i="2"/>
  <c r="AC5" i="2"/>
  <c r="AA5" i="2"/>
  <c r="AD5" i="2" s="1"/>
  <c r="AG5" i="2" s="1"/>
  <c r="AH5" i="2" s="1"/>
  <c r="Z5" i="2"/>
  <c r="AF5" i="2"/>
  <c r="AC7" i="2"/>
  <c r="AB7" i="2"/>
  <c r="AE7" i="2"/>
  <c r="AA7" i="2"/>
  <c r="AD7" i="2" s="1"/>
  <c r="AG7" i="2" s="1"/>
  <c r="AH7" i="2" s="1"/>
  <c r="AF7" i="2"/>
  <c r="Z7" i="2"/>
  <c r="AI5" i="2" l="1"/>
  <c r="AS5" i="2" s="1"/>
  <c r="N7" i="1"/>
  <c r="AJ7" i="2"/>
  <c r="P7" i="1" s="1"/>
  <c r="S7" i="1" s="1"/>
  <c r="U7" i="1" s="1"/>
  <c r="AI7" i="2"/>
  <c r="O6" i="1"/>
  <c r="R6" i="1" s="1"/>
  <c r="T6" i="1" s="1"/>
  <c r="AS6" i="2"/>
  <c r="O8" i="1"/>
  <c r="R8" i="1" s="1"/>
  <c r="T8" i="1" s="1"/>
  <c r="AS8" i="2"/>
  <c r="AK6" i="2"/>
  <c r="Q6" i="1" s="1"/>
  <c r="O7" i="1" l="1"/>
  <c r="R7" i="1" s="1"/>
  <c r="T7" i="1" s="1"/>
  <c r="AS7" i="2"/>
  <c r="AK7" i="2" s="1"/>
  <c r="Q7" i="1" s="1"/>
  <c r="AK5" i="2"/>
  <c r="AJ5" i="2"/>
  <c r="I4" i="2" l="1"/>
  <c r="G4" i="2"/>
  <c r="J4" i="2"/>
  <c r="H4" i="2"/>
  <c r="C4" i="2"/>
  <c r="P4" i="2" l="1"/>
  <c r="D4" i="2" l="1"/>
  <c r="E4" i="2"/>
  <c r="F4" i="2"/>
  <c r="Q4" i="2" l="1"/>
  <c r="K4" i="2"/>
  <c r="N5" i="1" l="1"/>
  <c r="Q5" i="1"/>
  <c r="P5" i="1"/>
  <c r="S5" i="1" s="1"/>
  <c r="U5" i="1" s="1"/>
  <c r="AN4" i="2"/>
  <c r="AO4" i="2"/>
  <c r="O5" i="1" l="1"/>
  <c r="R5" i="1" s="1"/>
  <c r="T5" i="1" s="1"/>
  <c r="N4" i="2"/>
  <c r="R4" i="2" s="1"/>
  <c r="T4" i="2" s="1"/>
  <c r="B4" i="2"/>
  <c r="AT4" i="2" l="1"/>
  <c r="AU4" i="2"/>
  <c r="S4" i="2"/>
  <c r="AL4" i="2"/>
  <c r="O4" i="2"/>
  <c r="M4" i="2"/>
  <c r="L4" i="2"/>
  <c r="V4" i="2" l="1"/>
  <c r="U4" i="2"/>
  <c r="AM4" i="2"/>
  <c r="AQ4" i="2" s="1"/>
  <c r="X4" i="2" l="1"/>
  <c r="W4" i="2"/>
  <c r="AV4" i="2"/>
  <c r="AP4" i="2"/>
  <c r="AR4" i="2" s="1"/>
  <c r="Y4" i="2" l="1"/>
  <c r="AW4" i="2"/>
  <c r="AA4" i="2" l="1"/>
  <c r="Z4" i="2"/>
  <c r="AB4" i="2"/>
  <c r="AC4" i="2" l="1"/>
  <c r="AE4" i="2" s="1"/>
  <c r="AF4" i="2" l="1"/>
  <c r="AD4" i="2"/>
  <c r="AG4" i="2" s="1"/>
  <c r="AH4" i="2" s="1"/>
  <c r="N4" i="1" s="1"/>
  <c r="AI4" i="2" l="1"/>
  <c r="AS4" i="2" s="1"/>
  <c r="AJ4" i="2"/>
  <c r="P4" i="1" s="1"/>
  <c r="S4" i="1" s="1"/>
  <c r="U4" i="1" s="1"/>
  <c r="AK4" i="2"/>
  <c r="Q4" i="1" s="1"/>
  <c r="O4" i="1"/>
  <c r="R4" i="1" s="1"/>
  <c r="T4" i="1" s="1"/>
</calcChain>
</file>

<file path=xl/sharedStrings.xml><?xml version="1.0" encoding="utf-8"?>
<sst xmlns="http://schemas.openxmlformats.org/spreadsheetml/2006/main" count="123" uniqueCount="97">
  <si>
    <t>軸力
N(kN)</t>
    <rPh sb="0" eb="2">
      <t>ジクリョク</t>
    </rPh>
    <phoneticPr fontId="1"/>
  </si>
  <si>
    <t>通し番号</t>
    <rPh sb="0" eb="1">
      <t>トオ</t>
    </rPh>
    <rPh sb="2" eb="4">
      <t>バンゴウ</t>
    </rPh>
    <phoneticPr fontId="1"/>
  </si>
  <si>
    <t>全高
h(cm)</t>
    <rPh sb="0" eb="1">
      <t>ゼン</t>
    </rPh>
    <rPh sb="1" eb="2">
      <t>タカ</t>
    </rPh>
    <phoneticPr fontId="1"/>
  </si>
  <si>
    <t>断面幅
b(cm)</t>
    <rPh sb="0" eb="2">
      <t>ダンメン</t>
    </rPh>
    <rPh sb="2" eb="3">
      <t>ハバ</t>
    </rPh>
    <phoneticPr fontId="1"/>
  </si>
  <si>
    <t>コン許容
σca(N/mm2)</t>
    <rPh sb="2" eb="4">
      <t>キョヨウ</t>
    </rPh>
    <phoneticPr fontId="1"/>
  </si>
  <si>
    <t>鉄筋許容
σsa(N/mm2)</t>
    <rPh sb="0" eb="2">
      <t>テッキン</t>
    </rPh>
    <rPh sb="2" eb="4">
      <t>キョヨウ</t>
    </rPh>
    <phoneticPr fontId="1"/>
  </si>
  <si>
    <t>圧縮鉄筋被り
d2(cm)</t>
    <rPh sb="0" eb="2">
      <t>アッシュク</t>
    </rPh>
    <rPh sb="2" eb="4">
      <t>テッキン</t>
    </rPh>
    <rPh sb="4" eb="5">
      <t>カブ</t>
    </rPh>
    <phoneticPr fontId="1"/>
  </si>
  <si>
    <t>圧縮鉄筋量
As2(cm2)</t>
    <rPh sb="0" eb="2">
      <t>アッシュク</t>
    </rPh>
    <rPh sb="2" eb="5">
      <t>テッキンリョウ</t>
    </rPh>
    <phoneticPr fontId="1"/>
  </si>
  <si>
    <t>引張鉄筋被り
d1(cm)</t>
    <rPh sb="0" eb="2">
      <t>ヒッパリ</t>
    </rPh>
    <rPh sb="2" eb="4">
      <t>テッキン</t>
    </rPh>
    <rPh sb="4" eb="5">
      <t>カブ</t>
    </rPh>
    <phoneticPr fontId="1"/>
  </si>
  <si>
    <t>引張鉄筋量
As1(cm2)</t>
    <rPh sb="0" eb="2">
      <t>ヒッパリ</t>
    </rPh>
    <rPh sb="2" eb="5">
      <t>テッキンリョウ</t>
    </rPh>
    <phoneticPr fontId="1"/>
  </si>
  <si>
    <t>中立軸位置
x(cm)</t>
    <rPh sb="0" eb="3">
      <t>チュウリツジク</t>
    </rPh>
    <rPh sb="3" eb="5">
      <t>イチ</t>
    </rPh>
    <phoneticPr fontId="1"/>
  </si>
  <si>
    <t>コン応力
σc(N/mm2)</t>
    <rPh sb="2" eb="4">
      <t>オウリョク</t>
    </rPh>
    <phoneticPr fontId="1"/>
  </si>
  <si>
    <t>鉄筋応力
σs(N/mm2)</t>
    <rPh sb="0" eb="2">
      <t>テッキン</t>
    </rPh>
    <rPh sb="2" eb="4">
      <t>オウリョク</t>
    </rPh>
    <phoneticPr fontId="1"/>
  </si>
  <si>
    <t>圧縮鉄筋応力
σs'(N/mm2)</t>
    <rPh sb="0" eb="2">
      <t>アッシュク</t>
    </rPh>
    <rPh sb="2" eb="4">
      <t>テッキン</t>
    </rPh>
    <rPh sb="4" eb="6">
      <t>オウリョク</t>
    </rPh>
    <phoneticPr fontId="1"/>
  </si>
  <si>
    <t>照査値
σc/σca</t>
    <rPh sb="0" eb="2">
      <t>ショウサ</t>
    </rPh>
    <rPh sb="2" eb="3">
      <t>チ</t>
    </rPh>
    <phoneticPr fontId="1"/>
  </si>
  <si>
    <t>照査値
σs/σsa</t>
    <rPh sb="0" eb="2">
      <t>ショウサ</t>
    </rPh>
    <rPh sb="2" eb="3">
      <t>チ</t>
    </rPh>
    <phoneticPr fontId="1"/>
  </si>
  <si>
    <t>判定
(σc)</t>
    <rPh sb="0" eb="2">
      <t>ハンテイ</t>
    </rPh>
    <phoneticPr fontId="1"/>
  </si>
  <si>
    <t>判定
(σs)</t>
    <rPh sb="0" eb="2">
      <t>ハンテイ</t>
    </rPh>
    <phoneticPr fontId="1"/>
  </si>
  <si>
    <t>p1</t>
    <phoneticPr fontId="1"/>
  </si>
  <si>
    <t>p2</t>
    <phoneticPr fontId="1"/>
  </si>
  <si>
    <t>δ
(=(e-yc/d1))</t>
    <phoneticPr fontId="1"/>
  </si>
  <si>
    <t>n</t>
    <phoneticPr fontId="1"/>
  </si>
  <si>
    <t>γ
(=d2/d1)</t>
    <phoneticPr fontId="1"/>
  </si>
  <si>
    <t>yc(cm)
(=h/2)</t>
    <phoneticPr fontId="1"/>
  </si>
  <si>
    <t>e(cm)
(=M/N)</t>
    <phoneticPr fontId="1"/>
  </si>
  <si>
    <t>P</t>
    <phoneticPr fontId="1"/>
  </si>
  <si>
    <t>Q</t>
    <phoneticPr fontId="1"/>
  </si>
  <si>
    <t>判別式
D</t>
    <rPh sb="0" eb="2">
      <t>ハンベツ</t>
    </rPh>
    <rPh sb="2" eb="3">
      <t>シキ</t>
    </rPh>
    <phoneticPr fontId="1"/>
  </si>
  <si>
    <t>A
(k^2の係数)</t>
    <rPh sb="7" eb="9">
      <t>ケイスウ</t>
    </rPh>
    <phoneticPr fontId="1"/>
  </si>
  <si>
    <t>B
(kの係数)</t>
    <rPh sb="5" eb="7">
      <t>ケイスウ</t>
    </rPh>
    <phoneticPr fontId="1"/>
  </si>
  <si>
    <t>C
(定数項)</t>
    <rPh sb="3" eb="5">
      <t>テイスウ</t>
    </rPh>
    <phoneticPr fontId="1"/>
  </si>
  <si>
    <t>実根の数</t>
    <rPh sb="0" eb="1">
      <t>ジツ</t>
    </rPh>
    <rPh sb="1" eb="2">
      <t>ネ</t>
    </rPh>
    <rPh sb="3" eb="4">
      <t>カズ</t>
    </rPh>
    <phoneticPr fontId="1"/>
  </si>
  <si>
    <t>k1</t>
    <phoneticPr fontId="1"/>
  </si>
  <si>
    <t>k2</t>
    <phoneticPr fontId="1"/>
  </si>
  <si>
    <t>k3</t>
    <phoneticPr fontId="1"/>
  </si>
  <si>
    <t>中立軸位置
x(cm)</t>
    <rPh sb="0" eb="2">
      <t>チュウリツ</t>
    </rPh>
    <rPh sb="2" eb="3">
      <t>ジク</t>
    </rPh>
    <rPh sb="3" eb="5">
      <t>イチ</t>
    </rPh>
    <phoneticPr fontId="1"/>
  </si>
  <si>
    <t>σc
(N/mm2)</t>
    <phoneticPr fontId="1"/>
  </si>
  <si>
    <t>σｓ
(N/mm2)</t>
    <phoneticPr fontId="1"/>
  </si>
  <si>
    <t>σs'
(N/mm2)</t>
    <phoneticPr fontId="1"/>
  </si>
  <si>
    <t>σs'(N/mm2)</t>
  </si>
  <si>
    <t>x(cm)</t>
    <phoneticPr fontId="1"/>
  </si>
  <si>
    <t>σc(N/mm2)</t>
    <phoneticPr fontId="1"/>
  </si>
  <si>
    <t>σs(N/mm2)</t>
    <phoneticPr fontId="1"/>
  </si>
  <si>
    <t>比(x)</t>
    <rPh sb="0" eb="1">
      <t>ヒ</t>
    </rPh>
    <phoneticPr fontId="1"/>
  </si>
  <si>
    <t>比(σc)</t>
    <rPh sb="0" eb="1">
      <t>ヒ</t>
    </rPh>
    <phoneticPr fontId="1"/>
  </si>
  <si>
    <t>比(σs)</t>
    <rPh sb="0" eb="1">
      <t>ヒ</t>
    </rPh>
    <phoneticPr fontId="1"/>
  </si>
  <si>
    <t>比(σs')</t>
    <rPh sb="0" eb="1">
      <t>ヒ</t>
    </rPh>
    <phoneticPr fontId="1"/>
  </si>
  <si>
    <t>ｙc=h/2を使用</t>
    <rPh sb="7" eb="9">
      <t>シヨウ</t>
    </rPh>
    <phoneticPr fontId="1"/>
  </si>
  <si>
    <t>σc・圧縮
(N/mm2)</t>
    <rPh sb="3" eb="5">
      <t>アッシュク</t>
    </rPh>
    <phoneticPr fontId="1"/>
  </si>
  <si>
    <t>σs・圧縮
(N/mm2)</t>
    <rPh sb="3" eb="5">
      <t>アッシュク</t>
    </rPh>
    <phoneticPr fontId="1"/>
  </si>
  <si>
    <t>σs'・圧縮
(N/mm2)</t>
    <rPh sb="4" eb="6">
      <t>アッシュク</t>
    </rPh>
    <phoneticPr fontId="1"/>
  </si>
  <si>
    <t>σc・引張
(N/mm2)</t>
    <rPh sb="3" eb="5">
      <t>ヒッパリ</t>
    </rPh>
    <phoneticPr fontId="1"/>
  </si>
  <si>
    <t>σs・引張
(N/mm2)</t>
    <rPh sb="3" eb="5">
      <t>ヒッパリ</t>
    </rPh>
    <phoneticPr fontId="1"/>
  </si>
  <si>
    <t>σs'・引張
(N/mm2)</t>
    <rPh sb="4" eb="6">
      <t>ヒッパリ</t>
    </rPh>
    <phoneticPr fontId="1"/>
  </si>
  <si>
    <t>Ag
(cm2)</t>
    <phoneticPr fontId="1"/>
  </si>
  <si>
    <t>Ig
(cm4)</t>
    <phoneticPr fontId="1"/>
  </si>
  <si>
    <t>Ag・コン無視
(cm2)</t>
    <rPh sb="5" eb="7">
      <t>ムシ</t>
    </rPh>
    <phoneticPr fontId="1"/>
  </si>
  <si>
    <t>Ig・コン無視
(cm4)</t>
    <rPh sb="5" eb="7">
      <t>ムシ</t>
    </rPh>
    <phoneticPr fontId="1"/>
  </si>
  <si>
    <t>曲げモーメント
M(kNm)</t>
    <rPh sb="0" eb="1">
      <t>マ</t>
    </rPh>
    <phoneticPr fontId="1"/>
  </si>
  <si>
    <t>σt・圧縮
(N/mm2)</t>
    <rPh sb="3" eb="5">
      <t>アッシュク</t>
    </rPh>
    <phoneticPr fontId="1"/>
  </si>
  <si>
    <t>圧縮正</t>
    <rPh sb="0" eb="2">
      <t>アッシュク</t>
    </rPh>
    <rPh sb="2" eb="3">
      <t>セイ</t>
    </rPh>
    <phoneticPr fontId="1"/>
  </si>
  <si>
    <t>引張正</t>
    <rPh sb="0" eb="2">
      <t>ヒッパリ</t>
    </rPh>
    <rPh sb="2" eb="3">
      <t>セイ</t>
    </rPh>
    <phoneticPr fontId="1"/>
  </si>
  <si>
    <t>σt・引張
(N/mm2)</t>
    <rPh sb="3" eb="5">
      <t>ヒッパリ</t>
    </rPh>
    <phoneticPr fontId="1"/>
  </si>
  <si>
    <t>中立軸比
k</t>
    <rPh sb="0" eb="2">
      <t>チュウリツ</t>
    </rPh>
    <rPh sb="2" eb="3">
      <t>ジク</t>
    </rPh>
    <rPh sb="3" eb="4">
      <t>ヒ</t>
    </rPh>
    <phoneticPr fontId="1"/>
  </si>
  <si>
    <t>ｙc=図心を使用</t>
    <rPh sb="3" eb="5">
      <t>ズシン</t>
    </rPh>
    <rPh sb="6" eb="8">
      <t>シヨウ</t>
    </rPh>
    <phoneticPr fontId="1"/>
  </si>
  <si>
    <t>比（A/B）</t>
    <rPh sb="0" eb="1">
      <t>ヒ</t>
    </rPh>
    <phoneticPr fontId="1"/>
  </si>
  <si>
    <t>本エクセル(A)</t>
    <rPh sb="0" eb="1">
      <t>ホン</t>
    </rPh>
    <phoneticPr fontId="1"/>
  </si>
  <si>
    <t>日付</t>
    <rPh sb="0" eb="2">
      <t>ヒヅケ</t>
    </rPh>
    <phoneticPr fontId="1"/>
  </si>
  <si>
    <t>修正内容</t>
    <rPh sb="0" eb="2">
      <t>シュウセイ</t>
    </rPh>
    <rPh sb="2" eb="4">
      <t>ナイヨウ</t>
    </rPh>
    <phoneticPr fontId="1"/>
  </si>
  <si>
    <t>2024.03.23</t>
    <phoneticPr fontId="1"/>
  </si>
  <si>
    <t>2024.03.22</t>
    <phoneticPr fontId="1"/>
  </si>
  <si>
    <t>全断面圧縮および全断面引張に対する応力計算を追加</t>
    <rPh sb="0" eb="1">
      <t>ゼン</t>
    </rPh>
    <rPh sb="1" eb="3">
      <t>ダンメン</t>
    </rPh>
    <rPh sb="3" eb="5">
      <t>アッシュク</t>
    </rPh>
    <rPh sb="8" eb="9">
      <t>ゼン</t>
    </rPh>
    <rPh sb="9" eb="11">
      <t>ダンメン</t>
    </rPh>
    <rPh sb="11" eb="13">
      <t>ヒッパリ</t>
    </rPh>
    <rPh sb="14" eb="15">
      <t>タイ</t>
    </rPh>
    <rPh sb="17" eb="19">
      <t>オウリョク</t>
    </rPh>
    <rPh sb="19" eb="21">
      <t>ケイサン</t>
    </rPh>
    <rPh sb="22" eb="24">
      <t>ツイカ</t>
    </rPh>
    <phoneticPr fontId="1"/>
  </si>
  <si>
    <t>全断面圧縮時と全断面引張時の軸力作用位置は図心（yc）とする</t>
    <rPh sb="0" eb="1">
      <t>ゼン</t>
    </rPh>
    <rPh sb="1" eb="3">
      <t>ダンメン</t>
    </rPh>
    <rPh sb="3" eb="5">
      <t>アッシュク</t>
    </rPh>
    <rPh sb="5" eb="6">
      <t>ジ</t>
    </rPh>
    <rPh sb="7" eb="8">
      <t>ゼン</t>
    </rPh>
    <rPh sb="8" eb="10">
      <t>ダンメン</t>
    </rPh>
    <rPh sb="10" eb="12">
      <t>ヒッパリ</t>
    </rPh>
    <rPh sb="12" eb="13">
      <t>ジ</t>
    </rPh>
    <rPh sb="14" eb="16">
      <t>ジクリョク</t>
    </rPh>
    <rPh sb="16" eb="18">
      <t>サヨウ</t>
    </rPh>
    <rPh sb="18" eb="20">
      <t>イチ</t>
    </rPh>
    <rPh sb="21" eb="23">
      <t>ズシン</t>
    </rPh>
    <phoneticPr fontId="1"/>
  </si>
  <si>
    <t>備考</t>
    <rPh sb="0" eb="2">
      <t>ビコウ</t>
    </rPh>
    <phoneticPr fontId="1"/>
  </si>
  <si>
    <t>RC断面時はyc=h/2</t>
    <rPh sb="2" eb="4">
      <t>ダンメン</t>
    </rPh>
    <rPh sb="4" eb="5">
      <t>ジ</t>
    </rPh>
    <phoneticPr fontId="1"/>
  </si>
  <si>
    <t>k1～k3の選択方法を変更</t>
    <rPh sb="6" eb="8">
      <t>センタク</t>
    </rPh>
    <rPh sb="8" eb="10">
      <t>ホウホウ</t>
    </rPh>
    <rPh sb="11" eb="13">
      <t>ヘンコウ</t>
    </rPh>
    <phoneticPr fontId="1"/>
  </si>
  <si>
    <t>D&gt;0のとき、k1を選択
D&lt;0のとき、k1,k3のうち1より小さい正値、あるいはk1を選択</t>
    <rPh sb="10" eb="12">
      <t>センタク</t>
    </rPh>
    <rPh sb="31" eb="32">
      <t>チイ</t>
    </rPh>
    <rPh sb="34" eb="35">
      <t>セイ</t>
    </rPh>
    <rPh sb="35" eb="36">
      <t>チ</t>
    </rPh>
    <rPh sb="44" eb="46">
      <t>センタク</t>
    </rPh>
    <phoneticPr fontId="1"/>
  </si>
  <si>
    <t>Mを正値とし、d1,d2,As1,As2
を逆転</t>
    <rPh sb="2" eb="3">
      <t>セイ</t>
    </rPh>
    <rPh sb="3" eb="4">
      <t>チ</t>
    </rPh>
    <rPh sb="22" eb="24">
      <t>ギャクテン</t>
    </rPh>
    <phoneticPr fontId="1"/>
  </si>
  <si>
    <t>負の曲げモーメントに対する処理</t>
    <rPh sb="0" eb="1">
      <t>フ</t>
    </rPh>
    <rPh sb="2" eb="3">
      <t>マ</t>
    </rPh>
    <rPh sb="10" eb="11">
      <t>タイ</t>
    </rPh>
    <rPh sb="13" eb="15">
      <t>ショリ</t>
    </rPh>
    <phoneticPr fontId="1"/>
  </si>
  <si>
    <t>yc(cm)
(図心)</t>
    <rPh sb="8" eb="10">
      <t>ズシン</t>
    </rPh>
    <phoneticPr fontId="1"/>
  </si>
  <si>
    <t>yc(cm)
(図心2)</t>
    <rPh sb="8" eb="10">
      <t>ズシン</t>
    </rPh>
    <phoneticPr fontId="1"/>
  </si>
  <si>
    <t>コン+鉄筋</t>
    <rPh sb="3" eb="5">
      <t>テッキン</t>
    </rPh>
    <phoneticPr fontId="1"/>
  </si>
  <si>
    <t>鉄筋のみ</t>
    <rPh sb="0" eb="2">
      <t>テッキン</t>
    </rPh>
    <phoneticPr fontId="1"/>
  </si>
  <si>
    <t>ｙc=図心2を使用</t>
    <rPh sb="3" eb="5">
      <t>ズシン</t>
    </rPh>
    <rPh sb="7" eb="9">
      <t>シヨウ</t>
    </rPh>
    <phoneticPr fontId="1"/>
  </si>
  <si>
    <t>2024.03.24</t>
    <phoneticPr fontId="1"/>
  </si>
  <si>
    <t>全断面引張時の応力計算を修正</t>
    <rPh sb="0" eb="1">
      <t>ゼン</t>
    </rPh>
    <rPh sb="1" eb="3">
      <t>ダンメン</t>
    </rPh>
    <rPh sb="3" eb="5">
      <t>ヒッパリ</t>
    </rPh>
    <rPh sb="5" eb="6">
      <t>ジ</t>
    </rPh>
    <rPh sb="7" eb="9">
      <t>オウリョク</t>
    </rPh>
    <rPh sb="9" eb="11">
      <t>ケイサン</t>
    </rPh>
    <rPh sb="12" eb="14">
      <t>シュウセイ</t>
    </rPh>
    <phoneticPr fontId="1"/>
  </si>
  <si>
    <t>軸力作用位置をh/2点とし、
補正モーメントを考慮</t>
    <rPh sb="0" eb="2">
      <t>ジクリョク</t>
    </rPh>
    <rPh sb="2" eb="4">
      <t>サヨウ</t>
    </rPh>
    <rPh sb="4" eb="6">
      <t>イチ</t>
    </rPh>
    <rPh sb="10" eb="11">
      <t>テン</t>
    </rPh>
    <rPh sb="15" eb="17">
      <t>ホセイ</t>
    </rPh>
    <rPh sb="23" eb="25">
      <t>コウリョ</t>
    </rPh>
    <phoneticPr fontId="1"/>
  </si>
  <si>
    <t>ケース
番号</t>
    <rPh sb="4" eb="6">
      <t>バンゴウ</t>
    </rPh>
    <phoneticPr fontId="1"/>
  </si>
  <si>
    <t>r1 (r)</t>
    <phoneticPr fontId="1"/>
  </si>
  <si>
    <t>r2 (r)</t>
    <phoneticPr fontId="1"/>
  </si>
  <si>
    <t>θ</t>
    <phoneticPr fontId="1"/>
  </si>
  <si>
    <t>マクロ(B)</t>
    <phoneticPr fontId="1"/>
  </si>
  <si>
    <t>市販ソフト(C)</t>
    <rPh sb="0" eb="2">
      <t>シハン</t>
    </rPh>
    <phoneticPr fontId="1"/>
  </si>
  <si>
    <t>比(A/C)</t>
    <rPh sb="0" eb="1">
      <t>ヒ</t>
    </rPh>
    <phoneticPr fontId="1"/>
  </si>
  <si>
    <t>2024.03.26</t>
    <phoneticPr fontId="1"/>
  </si>
  <si>
    <t>N=0の場合、別途計算式を追加</t>
    <rPh sb="4" eb="6">
      <t>バアイ</t>
    </rPh>
    <rPh sb="7" eb="9">
      <t>ベット</t>
    </rPh>
    <rPh sb="9" eb="12">
      <t>ケイサンシキ</t>
    </rPh>
    <rPh sb="13" eb="15">
      <t>ツイカ</t>
    </rPh>
    <phoneticPr fontId="1"/>
  </si>
  <si>
    <t>曲げのみを受ける場合</t>
    <rPh sb="0" eb="1">
      <t>マ</t>
    </rPh>
    <rPh sb="5" eb="6">
      <t>ウ</t>
    </rPh>
    <rPh sb="8" eb="1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</si>
</sst>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"/>
    <numFmt numFmtId="177" formatCode="0.000"/>
    <numFmt numFmtId="178" formatCode="0.00000"/>
    <numFmt numFmtId="179" formatCode="0.0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157158</xdr:colOff>
      <xdr:row>13</xdr:row>
      <xdr:rowOff>42863</xdr:rowOff>
    </xdr:from>
    <xdr:to>
      <xdr:col>11</xdr:col>
      <xdr:colOff>709607</xdr:colOff>
      <xdr:row>16</xdr:row>
      <xdr:rowOff>119063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5F5743C-B079-4065-8C02-38BE93296A31}"/>
            </a:ext>
          </a:extLst>
        </xdr:cNvPr>
        <xdr:cNvSpPr txBox="1"/>
      </xdr:nvSpPr>
      <xdr:spPr>
        <a:xfrm>
          <a:off x="6443658" y="2555082"/>
          <a:ext cx="3433762" cy="57626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鉄筋被りは、正曲げ時の圧縮縁からの距離である。</a:t>
          </a:r>
          <a:endParaRPr kumimoji="1" lang="en-US" altLang="ja-JP" sz="1100"/>
        </a:p>
        <a:p>
          <a:pPr algn="l"/>
          <a:r>
            <a:rPr kumimoji="1" lang="ja-JP" altLang="en-US" sz="1100"/>
            <a:t>したがって、引張鉄筋被りは有効高さである。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95251</xdr:colOff>
      <xdr:row>2</xdr:row>
      <xdr:rowOff>107156</xdr:rowOff>
    </xdr:from>
    <xdr:to>
      <xdr:col>53</xdr:col>
      <xdr:colOff>631032</xdr:colOff>
      <xdr:row>14</xdr:row>
      <xdr:rowOff>23811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9494DB-9913-92F9-CAAD-0054F11B8DBB}"/>
            </a:ext>
          </a:extLst>
        </xdr:cNvPr>
        <xdr:cNvSpPr txBox="1"/>
      </xdr:nvSpPr>
      <xdr:spPr>
        <a:xfrm>
          <a:off x="40433626" y="440531"/>
          <a:ext cx="3298031" cy="2285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</a:t>
          </a:r>
          <a:r>
            <a:rPr kumimoji="1" lang="en-US" altLang="ja-JP" sz="1100"/>
            <a:t>RC</a:t>
          </a:r>
          <a:r>
            <a:rPr kumimoji="1" lang="ja-JP" altLang="en-US" sz="1100"/>
            <a:t>断面の場合（中立軸が断面内）、軸力作用位置を断面中心（</a:t>
          </a:r>
          <a:r>
            <a:rPr kumimoji="1" lang="en-US" altLang="ja-JP" sz="1100"/>
            <a:t>h/2</a:t>
          </a:r>
          <a:r>
            <a:rPr kumimoji="1" lang="ja-JP" altLang="en-US" sz="1100"/>
            <a:t>点）と仮定。</a:t>
          </a:r>
          <a:endParaRPr kumimoji="1" lang="en-US" altLang="ja-JP" sz="1100"/>
        </a:p>
        <a:p>
          <a:r>
            <a:rPr kumimoji="1" lang="ja-JP" altLang="en-US" sz="1100"/>
            <a:t>・全断面圧縮の場合、軸力は断面図心位置に作用すると仮定。応力算定式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N/A±M/I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において断面図心位置を考慮。</a:t>
          </a:r>
          <a:endParaRPr kumimoji="1" lang="en-US" altLang="ja-JP" sz="1100"/>
        </a:p>
        <a:p>
          <a:r>
            <a:rPr kumimoji="1" lang="ja-JP" altLang="en-US" sz="1100"/>
            <a:t>・全断面引張の場合、軸力は断面中心</a:t>
          </a:r>
          <a:r>
            <a:rPr kumimoji="1" lang="en-US" altLang="ja-JP" sz="1100"/>
            <a:t>(h/2</a:t>
          </a:r>
          <a:r>
            <a:rPr kumimoji="1" lang="ja-JP" altLang="en-US" sz="1100"/>
            <a:t>点</a:t>
          </a:r>
          <a:r>
            <a:rPr kumimoji="1" lang="en-US" altLang="ja-JP" sz="1100"/>
            <a:t>)</a:t>
          </a:r>
          <a:r>
            <a:rPr kumimoji="1" lang="ja-JP" altLang="en-US" sz="1100"/>
            <a:t>に作用すると仮定。応力算定式</a:t>
          </a:r>
          <a:r>
            <a:rPr kumimoji="1" lang="en-US" altLang="ja-JP" sz="1100"/>
            <a:t>N/A±M/I</a:t>
          </a:r>
          <a:r>
            <a:rPr kumimoji="1" lang="ja-JP" altLang="en-US" sz="1100"/>
            <a:t>では鉄筋のみの図心位置を考慮し、断面中心と軸力作用位置のズレによる補正モーメントを加算。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DEF1F-46A8-4081-B022-B06F04BADFE8}">
  <sheetPr codeName="Sheet1">
    <tabColor rgb="FFFFC000"/>
  </sheetPr>
  <dimension ref="B3:U185"/>
  <sheetViews>
    <sheetView tabSelected="1" zoomScale="80" zoomScaleNormal="80" workbookViewId="0"/>
  </sheetViews>
  <sheetFormatPr defaultRowHeight="13.5" x14ac:dyDescent="0.15"/>
  <cols>
    <col min="1" max="1" width="5.125" style="1" customWidth="1"/>
    <col min="2" max="2" width="8.25" style="1" customWidth="1"/>
    <col min="3" max="3" width="12.5" style="1" customWidth="1"/>
    <col min="4" max="4" width="12.25" style="1" customWidth="1"/>
    <col min="5" max="6" width="9" style="1"/>
    <col min="7" max="7" width="13.5" style="1" customWidth="1"/>
    <col min="8" max="10" width="12.75" style="1" customWidth="1"/>
    <col min="11" max="11" width="12.25" style="1" customWidth="1"/>
    <col min="12" max="12" width="12.75" style="1" customWidth="1"/>
    <col min="13" max="13" width="3.625" style="1" customWidth="1"/>
    <col min="14" max="14" width="10.625" style="1" customWidth="1"/>
    <col min="15" max="15" width="12.5" style="1" customWidth="1"/>
    <col min="16" max="16" width="12" style="1" customWidth="1"/>
    <col min="17" max="17" width="12.75" style="1" customWidth="1"/>
    <col min="18" max="21" width="9" style="1"/>
    <col min="22" max="22" width="4.875" style="1" customWidth="1"/>
    <col min="23" max="16384" width="9" style="1"/>
  </cols>
  <sheetData>
    <row r="3" spans="2:21" ht="27" x14ac:dyDescent="0.15">
      <c r="B3" s="3" t="s">
        <v>1</v>
      </c>
      <c r="C3" s="4" t="s">
        <v>58</v>
      </c>
      <c r="D3" s="4" t="s">
        <v>0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8</v>
      </c>
      <c r="J3" s="4" t="s">
        <v>9</v>
      </c>
      <c r="K3" s="4" t="s">
        <v>6</v>
      </c>
      <c r="L3" s="4" t="s">
        <v>7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</row>
    <row r="4" spans="2:21" x14ac:dyDescent="0.15">
      <c r="B4" s="1">
        <v>1</v>
      </c>
      <c r="C4" s="19">
        <v>34.131827000000001</v>
      </c>
      <c r="D4" s="19">
        <v>69.258272000000005</v>
      </c>
      <c r="E4" s="1">
        <v>40</v>
      </c>
      <c r="F4" s="1">
        <v>100</v>
      </c>
      <c r="G4" s="1">
        <v>8</v>
      </c>
      <c r="H4" s="1">
        <v>160</v>
      </c>
      <c r="I4" s="21">
        <v>28</v>
      </c>
      <c r="J4" s="21">
        <v>11.46</v>
      </c>
      <c r="K4" s="21">
        <v>12</v>
      </c>
      <c r="L4" s="21">
        <v>11.46</v>
      </c>
      <c r="N4" s="5">
        <f>中立軸および応力計算!AH4</f>
        <v>10.54227163139833</v>
      </c>
      <c r="O4" s="5">
        <f>中立軸および応力計算!AI4</f>
        <v>3.1670735090803479</v>
      </c>
      <c r="P4" s="5">
        <f>中立軸および応力計算!AJ4</f>
        <v>78.668873718232717</v>
      </c>
      <c r="Q4" s="5">
        <f>中立軸および応力計算!AK4</f>
        <v>6.5688872299824617</v>
      </c>
      <c r="R4" s="5">
        <f>O4/G4</f>
        <v>0.39588418863504349</v>
      </c>
      <c r="S4" s="5">
        <f>P4/H4</f>
        <v>0.49168046073895449</v>
      </c>
      <c r="T4" s="1" t="str">
        <f>IF(R4&lt;1,"OK","NG")</f>
        <v>OK</v>
      </c>
      <c r="U4" s="1" t="str">
        <f>IF(S4&lt;1,"OK","NG")</f>
        <v>OK</v>
      </c>
    </row>
    <row r="5" spans="2:21" x14ac:dyDescent="0.15">
      <c r="B5" s="1">
        <v>2</v>
      </c>
      <c r="C5" s="19">
        <v>-24.472639999999998</v>
      </c>
      <c r="D5" s="19">
        <v>101.04268999999999</v>
      </c>
      <c r="E5" s="1">
        <v>40</v>
      </c>
      <c r="F5" s="1">
        <v>100</v>
      </c>
      <c r="G5" s="1">
        <v>8</v>
      </c>
      <c r="H5" s="1">
        <v>160</v>
      </c>
      <c r="I5" s="21">
        <v>28</v>
      </c>
      <c r="J5" s="21">
        <v>11.46</v>
      </c>
      <c r="K5" s="21">
        <v>12</v>
      </c>
      <c r="L5" s="21">
        <v>11.46</v>
      </c>
      <c r="N5" s="5">
        <f>中立軸および応力計算!AH5</f>
        <v>13.355094653417634</v>
      </c>
      <c r="O5" s="5">
        <f>中立軸および応力計算!AI5</f>
        <v>2.0343003844732945</v>
      </c>
      <c r="P5" s="5">
        <f>中立軸および応力計算!AJ5</f>
        <v>33.461541101287033</v>
      </c>
      <c r="Q5" s="5">
        <f>中立軸および応力計算!AK5</f>
        <v>-3.0961999663623714</v>
      </c>
      <c r="R5" s="5">
        <f>O5/G5</f>
        <v>0.25428754805916182</v>
      </c>
      <c r="S5" s="5">
        <f>P5/H5</f>
        <v>0.20913463188304396</v>
      </c>
      <c r="T5" s="1" t="str">
        <f>IF(R5&lt;1,"OK","NG")</f>
        <v>OK</v>
      </c>
      <c r="U5" s="1" t="str">
        <f>IF(S5&lt;1,"OK","NG")</f>
        <v>OK</v>
      </c>
    </row>
    <row r="6" spans="2:21" x14ac:dyDescent="0.15">
      <c r="B6" s="1">
        <v>3</v>
      </c>
      <c r="C6" s="19">
        <v>22.938780000000001</v>
      </c>
      <c r="D6" s="19">
        <v>-82.388076999999996</v>
      </c>
      <c r="E6" s="1">
        <v>40</v>
      </c>
      <c r="F6" s="1">
        <v>100</v>
      </c>
      <c r="G6" s="1">
        <v>8</v>
      </c>
      <c r="H6" s="1">
        <v>160</v>
      </c>
      <c r="I6" s="21">
        <v>28</v>
      </c>
      <c r="J6" s="21">
        <v>11.46</v>
      </c>
      <c r="K6" s="21">
        <v>12</v>
      </c>
      <c r="L6" s="21">
        <v>11.46</v>
      </c>
      <c r="N6" s="5">
        <f>中立軸および応力計算!AH6</f>
        <v>6.7743048488154232</v>
      </c>
      <c r="O6" s="5">
        <f>中立軸および応力計算!AI6</f>
        <v>2.477861850201966</v>
      </c>
      <c r="P6" s="5">
        <f>中立軸および応力計算!AJ6</f>
        <v>116.45698289249692</v>
      </c>
      <c r="Q6" s="5">
        <f>中立軸および応力計算!AK6</f>
        <v>28.671319666481832</v>
      </c>
      <c r="R6" s="5">
        <f t="shared" ref="R6:R8" si="0">O6/G6</f>
        <v>0.30973273127524575</v>
      </c>
      <c r="S6" s="5">
        <f t="shared" ref="S6:S8" si="1">P6/H6</f>
        <v>0.72785614307810576</v>
      </c>
      <c r="T6" s="1" t="str">
        <f t="shared" ref="T6:T8" si="2">IF(R6&lt;1,"OK","NG")</f>
        <v>OK</v>
      </c>
      <c r="U6" s="1" t="str">
        <f t="shared" ref="U6:U8" si="3">IF(S6&lt;1,"OK","NG")</f>
        <v>OK</v>
      </c>
    </row>
    <row r="7" spans="2:21" x14ac:dyDescent="0.15">
      <c r="B7" s="1">
        <v>4</v>
      </c>
      <c r="C7" s="19">
        <v>8.4932242000000002</v>
      </c>
      <c r="D7" s="19">
        <v>198.53564</v>
      </c>
      <c r="E7" s="1">
        <v>40</v>
      </c>
      <c r="F7" s="1">
        <v>100</v>
      </c>
      <c r="G7" s="1">
        <v>8</v>
      </c>
      <c r="H7" s="1">
        <v>160</v>
      </c>
      <c r="I7" s="21">
        <v>28</v>
      </c>
      <c r="J7" s="21">
        <v>11.46</v>
      </c>
      <c r="K7" s="21">
        <v>12</v>
      </c>
      <c r="L7" s="21">
        <v>11.46</v>
      </c>
      <c r="N7" s="5" t="str">
        <f>中立軸および応力計算!AH7</f>
        <v>圧縮</v>
      </c>
      <c r="O7" s="5">
        <f>中立軸および応力計算!AI7</f>
        <v>0.76293186513438527</v>
      </c>
      <c r="P7" s="5">
        <f>中立軸および応力計算!AJ7</f>
        <v>-5.0205681167124521</v>
      </c>
      <c r="Q7" s="5">
        <f>中立軸および応力計算!AK7</f>
        <v>-8.6910880368857821</v>
      </c>
      <c r="R7" s="5">
        <f t="shared" si="0"/>
        <v>9.5366483141798158E-2</v>
      </c>
      <c r="S7" s="5">
        <f t="shared" si="1"/>
        <v>-3.1378550729452823E-2</v>
      </c>
      <c r="T7" s="1" t="str">
        <f t="shared" si="2"/>
        <v>OK</v>
      </c>
      <c r="U7" s="1" t="str">
        <f t="shared" si="3"/>
        <v>OK</v>
      </c>
    </row>
    <row r="8" spans="2:21" x14ac:dyDescent="0.15">
      <c r="B8" s="1">
        <v>5</v>
      </c>
      <c r="C8" s="19">
        <v>-1.8841059</v>
      </c>
      <c r="D8" s="19">
        <v>-103.07979</v>
      </c>
      <c r="E8" s="1">
        <v>40</v>
      </c>
      <c r="F8" s="1">
        <v>100</v>
      </c>
      <c r="G8" s="1">
        <v>12</v>
      </c>
      <c r="H8" s="1">
        <v>240</v>
      </c>
      <c r="I8" s="21">
        <v>28</v>
      </c>
      <c r="J8" s="1">
        <v>11.46</v>
      </c>
      <c r="K8" s="21">
        <v>12</v>
      </c>
      <c r="L8" s="21">
        <v>11.46</v>
      </c>
      <c r="N8" s="5" t="str">
        <f>中立軸および応力計算!AH8</f>
        <v>引張</v>
      </c>
      <c r="O8" s="5">
        <f>中立軸および応力計算!AI8</f>
        <v>0</v>
      </c>
      <c r="P8" s="5">
        <f>中立軸および応力計算!AJ8</f>
        <v>55.249177028795835</v>
      </c>
      <c r="Q8" s="5">
        <f>中立軸および応力計算!AK8</f>
        <v>34.698283704188462</v>
      </c>
      <c r="R8" s="5">
        <f t="shared" si="0"/>
        <v>0</v>
      </c>
      <c r="S8" s="5">
        <f t="shared" si="1"/>
        <v>0.2302049042866493</v>
      </c>
      <c r="T8" s="1" t="str">
        <f t="shared" si="2"/>
        <v>OK</v>
      </c>
      <c r="U8" s="1" t="str">
        <f t="shared" si="3"/>
        <v>OK</v>
      </c>
    </row>
    <row r="9" spans="2:21" x14ac:dyDescent="0.15">
      <c r="I9" s="21"/>
      <c r="K9" s="21"/>
      <c r="L9" s="21"/>
      <c r="N9" s="5"/>
      <c r="O9" s="5"/>
      <c r="P9" s="5"/>
      <c r="Q9" s="5"/>
      <c r="R9" s="5"/>
      <c r="S9" s="5"/>
    </row>
    <row r="10" spans="2:21" x14ac:dyDescent="0.15">
      <c r="I10" s="21"/>
      <c r="K10" s="21"/>
      <c r="L10" s="21"/>
      <c r="N10" s="5"/>
      <c r="O10" s="5"/>
      <c r="P10" s="5"/>
      <c r="Q10" s="5"/>
      <c r="R10" s="5"/>
      <c r="S10" s="5"/>
    </row>
    <row r="11" spans="2:21" x14ac:dyDescent="0.15">
      <c r="I11" s="21"/>
      <c r="K11" s="21"/>
      <c r="L11" s="21"/>
      <c r="N11" s="5"/>
      <c r="O11" s="5"/>
      <c r="P11" s="5"/>
      <c r="Q11" s="5"/>
      <c r="R11" s="5"/>
      <c r="S11" s="5"/>
    </row>
    <row r="12" spans="2:21" x14ac:dyDescent="0.15">
      <c r="I12" s="20"/>
      <c r="K12" s="20"/>
      <c r="N12" s="5"/>
      <c r="O12" s="5"/>
      <c r="P12" s="5"/>
      <c r="Q12" s="5"/>
      <c r="R12" s="5"/>
      <c r="S12" s="5"/>
    </row>
    <row r="13" spans="2:21" x14ac:dyDescent="0.15">
      <c r="I13" s="20"/>
      <c r="K13" s="20"/>
      <c r="N13" s="5"/>
      <c r="O13" s="5"/>
      <c r="P13" s="5"/>
      <c r="Q13" s="5"/>
      <c r="R13" s="5"/>
      <c r="S13" s="5"/>
    </row>
    <row r="14" spans="2:21" x14ac:dyDescent="0.15">
      <c r="I14" s="20"/>
      <c r="K14" s="20"/>
      <c r="N14" s="5"/>
      <c r="O14" s="5"/>
      <c r="P14" s="5"/>
      <c r="Q14" s="5"/>
      <c r="R14" s="5"/>
      <c r="S14" s="5"/>
    </row>
    <row r="15" spans="2:21" x14ac:dyDescent="0.15">
      <c r="I15" s="20"/>
      <c r="K15" s="20"/>
      <c r="N15" s="5"/>
      <c r="O15" s="5"/>
      <c r="P15" s="5"/>
      <c r="Q15" s="5"/>
      <c r="R15" s="5"/>
      <c r="S15" s="5"/>
    </row>
    <row r="16" spans="2:21" x14ac:dyDescent="0.15">
      <c r="I16" s="20"/>
      <c r="K16" s="20"/>
      <c r="N16" s="5"/>
      <c r="O16" s="5"/>
      <c r="P16" s="5"/>
      <c r="Q16" s="5"/>
      <c r="R16" s="5"/>
      <c r="S16" s="5"/>
    </row>
    <row r="17" spans="9:19" x14ac:dyDescent="0.15">
      <c r="I17" s="20"/>
      <c r="K17" s="20"/>
      <c r="N17" s="5"/>
      <c r="O17" s="5"/>
      <c r="P17" s="5"/>
      <c r="Q17" s="5"/>
      <c r="R17" s="5"/>
      <c r="S17" s="5"/>
    </row>
    <row r="18" spans="9:19" x14ac:dyDescent="0.15">
      <c r="I18" s="20"/>
      <c r="K18" s="20"/>
      <c r="N18" s="5"/>
      <c r="O18" s="5"/>
      <c r="P18" s="5"/>
      <c r="Q18" s="5"/>
      <c r="R18" s="5"/>
      <c r="S18" s="5"/>
    </row>
    <row r="19" spans="9:19" x14ac:dyDescent="0.15">
      <c r="I19" s="20"/>
      <c r="K19" s="20"/>
      <c r="N19" s="5"/>
      <c r="O19" s="5"/>
      <c r="P19" s="5"/>
      <c r="Q19" s="5"/>
      <c r="R19" s="5"/>
      <c r="S19" s="5"/>
    </row>
    <row r="20" spans="9:19" x14ac:dyDescent="0.15">
      <c r="I20" s="20"/>
      <c r="K20" s="20"/>
      <c r="N20" s="5"/>
      <c r="O20" s="5"/>
      <c r="P20" s="5"/>
      <c r="Q20" s="5"/>
      <c r="R20" s="5"/>
      <c r="S20" s="5"/>
    </row>
    <row r="21" spans="9:19" x14ac:dyDescent="0.15">
      <c r="I21" s="20"/>
      <c r="K21" s="20"/>
      <c r="N21" s="5"/>
      <c r="O21" s="5"/>
      <c r="P21" s="5"/>
      <c r="Q21" s="5"/>
      <c r="R21" s="5"/>
      <c r="S21" s="5"/>
    </row>
    <row r="22" spans="9:19" x14ac:dyDescent="0.15">
      <c r="I22" s="20"/>
      <c r="K22" s="20"/>
      <c r="N22" s="5"/>
      <c r="O22" s="5"/>
      <c r="P22" s="5"/>
      <c r="Q22" s="5"/>
      <c r="R22" s="5"/>
      <c r="S22" s="5"/>
    </row>
    <row r="23" spans="9:19" x14ac:dyDescent="0.15">
      <c r="I23" s="20"/>
      <c r="K23" s="20"/>
      <c r="N23" s="5"/>
      <c r="O23" s="5"/>
      <c r="P23" s="5"/>
      <c r="Q23" s="5"/>
      <c r="R23" s="5"/>
      <c r="S23" s="5"/>
    </row>
    <row r="24" spans="9:19" x14ac:dyDescent="0.15">
      <c r="I24" s="20"/>
      <c r="K24" s="20"/>
      <c r="N24" s="5"/>
      <c r="O24" s="5"/>
      <c r="P24" s="5"/>
      <c r="Q24" s="5"/>
      <c r="R24" s="5"/>
      <c r="S24" s="5"/>
    </row>
    <row r="25" spans="9:19" x14ac:dyDescent="0.15">
      <c r="I25" s="20"/>
      <c r="K25" s="20"/>
      <c r="N25" s="5"/>
      <c r="O25" s="5"/>
      <c r="P25" s="5"/>
      <c r="Q25" s="5"/>
      <c r="R25" s="5"/>
      <c r="S25" s="5"/>
    </row>
    <row r="26" spans="9:19" x14ac:dyDescent="0.15">
      <c r="I26" s="20"/>
      <c r="K26" s="20"/>
      <c r="N26" s="5"/>
      <c r="O26" s="5"/>
      <c r="P26" s="5"/>
      <c r="Q26" s="5"/>
      <c r="R26" s="5"/>
      <c r="S26" s="5"/>
    </row>
    <row r="27" spans="9:19" x14ac:dyDescent="0.15">
      <c r="I27" s="20"/>
      <c r="K27" s="20"/>
      <c r="N27" s="5"/>
      <c r="O27" s="5"/>
      <c r="P27" s="5"/>
      <c r="Q27" s="5"/>
      <c r="R27" s="5"/>
      <c r="S27" s="5"/>
    </row>
    <row r="28" spans="9:19" x14ac:dyDescent="0.15">
      <c r="I28" s="20"/>
      <c r="K28" s="20"/>
      <c r="N28" s="5"/>
      <c r="O28" s="5"/>
      <c r="P28" s="5"/>
      <c r="Q28" s="5"/>
      <c r="R28" s="5"/>
      <c r="S28" s="5"/>
    </row>
    <row r="29" spans="9:19" x14ac:dyDescent="0.15">
      <c r="I29" s="20"/>
      <c r="K29" s="20"/>
      <c r="N29" s="5"/>
      <c r="O29" s="5"/>
      <c r="P29" s="5"/>
      <c r="Q29" s="5"/>
      <c r="R29" s="5"/>
      <c r="S29" s="5"/>
    </row>
    <row r="30" spans="9:19" x14ac:dyDescent="0.15">
      <c r="I30" s="20"/>
      <c r="K30" s="20"/>
      <c r="N30" s="5"/>
      <c r="O30" s="5"/>
      <c r="P30" s="5"/>
      <c r="Q30" s="5"/>
      <c r="R30" s="5"/>
      <c r="S30" s="5"/>
    </row>
    <row r="31" spans="9:19" x14ac:dyDescent="0.15">
      <c r="I31" s="20"/>
      <c r="K31" s="20"/>
      <c r="N31" s="5"/>
      <c r="O31" s="5"/>
      <c r="P31" s="5"/>
      <c r="Q31" s="5"/>
      <c r="R31" s="5"/>
      <c r="S31" s="5"/>
    </row>
    <row r="32" spans="9:19" x14ac:dyDescent="0.15">
      <c r="I32" s="20"/>
      <c r="K32" s="20"/>
      <c r="N32" s="5"/>
      <c r="O32" s="5"/>
      <c r="P32" s="5"/>
      <c r="Q32" s="5"/>
      <c r="R32" s="5"/>
      <c r="S32" s="5"/>
    </row>
    <row r="33" spans="9:19" x14ac:dyDescent="0.15">
      <c r="I33" s="20"/>
      <c r="K33" s="20"/>
      <c r="N33" s="5"/>
      <c r="O33" s="5"/>
      <c r="P33" s="5"/>
      <c r="Q33" s="5"/>
      <c r="R33" s="5"/>
      <c r="S33" s="5"/>
    </row>
    <row r="34" spans="9:19" x14ac:dyDescent="0.15">
      <c r="I34" s="20"/>
      <c r="K34" s="20"/>
      <c r="N34" s="5"/>
      <c r="O34" s="5"/>
      <c r="P34" s="5"/>
      <c r="Q34" s="5"/>
      <c r="R34" s="5"/>
      <c r="S34" s="5"/>
    </row>
    <row r="35" spans="9:19" x14ac:dyDescent="0.15">
      <c r="I35" s="20"/>
      <c r="K35" s="20"/>
      <c r="N35" s="5"/>
      <c r="O35" s="5"/>
      <c r="P35" s="5"/>
      <c r="Q35" s="5"/>
      <c r="R35" s="5"/>
      <c r="S35" s="5"/>
    </row>
    <row r="36" spans="9:19" x14ac:dyDescent="0.15">
      <c r="I36" s="20"/>
      <c r="K36" s="20"/>
      <c r="N36" s="5"/>
      <c r="O36" s="5"/>
      <c r="P36" s="5"/>
      <c r="Q36" s="5"/>
      <c r="R36" s="5"/>
      <c r="S36" s="5"/>
    </row>
    <row r="37" spans="9:19" x14ac:dyDescent="0.15">
      <c r="I37" s="20"/>
      <c r="K37" s="20"/>
      <c r="N37" s="5"/>
      <c r="O37" s="5"/>
      <c r="P37" s="5"/>
      <c r="Q37" s="5"/>
      <c r="R37" s="5"/>
      <c r="S37" s="5"/>
    </row>
    <row r="38" spans="9:19" x14ac:dyDescent="0.15">
      <c r="I38" s="20"/>
      <c r="K38" s="20"/>
      <c r="N38" s="5"/>
      <c r="O38" s="5"/>
      <c r="P38" s="5"/>
      <c r="Q38" s="5"/>
      <c r="R38" s="5"/>
      <c r="S38" s="5"/>
    </row>
    <row r="39" spans="9:19" x14ac:dyDescent="0.15">
      <c r="I39" s="20"/>
      <c r="K39" s="20"/>
      <c r="N39" s="5"/>
      <c r="O39" s="5"/>
      <c r="P39" s="5"/>
      <c r="Q39" s="5"/>
      <c r="R39" s="5"/>
      <c r="S39" s="5"/>
    </row>
    <row r="40" spans="9:19" x14ac:dyDescent="0.15">
      <c r="I40" s="20"/>
      <c r="K40" s="20"/>
      <c r="N40" s="5"/>
      <c r="O40" s="5"/>
      <c r="P40" s="5"/>
      <c r="Q40" s="5"/>
      <c r="R40" s="5"/>
      <c r="S40" s="5"/>
    </row>
    <row r="41" spans="9:19" x14ac:dyDescent="0.15">
      <c r="I41" s="20"/>
      <c r="K41" s="20"/>
      <c r="N41" s="5"/>
      <c r="O41" s="5"/>
      <c r="P41" s="5"/>
      <c r="Q41" s="5"/>
      <c r="R41" s="5"/>
      <c r="S41" s="5"/>
    </row>
    <row r="42" spans="9:19" x14ac:dyDescent="0.15">
      <c r="I42" s="20"/>
      <c r="K42" s="20"/>
      <c r="N42" s="5"/>
      <c r="O42" s="5"/>
      <c r="P42" s="5"/>
      <c r="Q42" s="5"/>
      <c r="R42" s="5"/>
      <c r="S42" s="5"/>
    </row>
    <row r="43" spans="9:19" x14ac:dyDescent="0.15">
      <c r="I43" s="20"/>
      <c r="K43" s="20"/>
      <c r="N43" s="5"/>
      <c r="O43" s="5"/>
      <c r="P43" s="5"/>
      <c r="Q43" s="5"/>
      <c r="R43" s="5"/>
      <c r="S43" s="5"/>
    </row>
    <row r="44" spans="9:19" x14ac:dyDescent="0.15">
      <c r="I44" s="20"/>
      <c r="K44" s="20"/>
      <c r="N44" s="5"/>
      <c r="O44" s="5"/>
      <c r="P44" s="5"/>
      <c r="Q44" s="5"/>
      <c r="R44" s="5"/>
      <c r="S44" s="5"/>
    </row>
    <row r="45" spans="9:19" x14ac:dyDescent="0.15">
      <c r="I45" s="20"/>
      <c r="K45" s="20"/>
      <c r="N45" s="5"/>
      <c r="O45" s="5"/>
      <c r="P45" s="5"/>
      <c r="Q45" s="5"/>
      <c r="R45" s="5"/>
      <c r="S45" s="5"/>
    </row>
    <row r="46" spans="9:19" x14ac:dyDescent="0.15">
      <c r="I46" s="20"/>
      <c r="K46" s="20"/>
      <c r="N46" s="5"/>
      <c r="O46" s="5"/>
      <c r="P46" s="5"/>
      <c r="Q46" s="5"/>
      <c r="R46" s="5"/>
      <c r="S46" s="5"/>
    </row>
    <row r="47" spans="9:19" x14ac:dyDescent="0.15">
      <c r="I47" s="20"/>
      <c r="K47" s="20"/>
      <c r="N47" s="5"/>
      <c r="O47" s="5"/>
      <c r="P47" s="5"/>
      <c r="Q47" s="5"/>
      <c r="R47" s="5"/>
      <c r="S47" s="5"/>
    </row>
    <row r="48" spans="9:19" x14ac:dyDescent="0.15">
      <c r="I48" s="20"/>
      <c r="K48" s="20"/>
      <c r="N48" s="5"/>
      <c r="O48" s="5"/>
      <c r="P48" s="5"/>
      <c r="Q48" s="5"/>
      <c r="R48" s="5"/>
      <c r="S48" s="5"/>
    </row>
    <row r="49" spans="9:19" x14ac:dyDescent="0.15">
      <c r="I49" s="20"/>
      <c r="K49" s="20"/>
      <c r="N49" s="5"/>
      <c r="O49" s="5"/>
      <c r="P49" s="5"/>
      <c r="Q49" s="5"/>
      <c r="R49" s="5"/>
      <c r="S49" s="5"/>
    </row>
    <row r="50" spans="9:19" x14ac:dyDescent="0.15">
      <c r="I50" s="20"/>
      <c r="K50" s="20"/>
      <c r="N50" s="5"/>
      <c r="O50" s="5"/>
      <c r="P50" s="5"/>
      <c r="Q50" s="5"/>
      <c r="R50" s="5"/>
      <c r="S50" s="5"/>
    </row>
    <row r="51" spans="9:19" x14ac:dyDescent="0.15">
      <c r="I51" s="20"/>
      <c r="K51" s="20"/>
      <c r="N51" s="5"/>
      <c r="O51" s="5"/>
      <c r="P51" s="5"/>
      <c r="Q51" s="5"/>
      <c r="R51" s="5"/>
      <c r="S51" s="5"/>
    </row>
    <row r="52" spans="9:19" x14ac:dyDescent="0.15">
      <c r="I52" s="20"/>
      <c r="K52" s="20"/>
      <c r="N52" s="5"/>
      <c r="O52" s="5"/>
      <c r="P52" s="5"/>
      <c r="Q52" s="5"/>
      <c r="R52" s="5"/>
      <c r="S52" s="5"/>
    </row>
    <row r="53" spans="9:19" x14ac:dyDescent="0.15">
      <c r="I53" s="20"/>
      <c r="K53" s="20"/>
      <c r="N53" s="5"/>
      <c r="O53" s="5"/>
      <c r="P53" s="5"/>
      <c r="Q53" s="5"/>
      <c r="R53" s="5"/>
      <c r="S53" s="5"/>
    </row>
    <row r="54" spans="9:19" x14ac:dyDescent="0.15">
      <c r="I54" s="20"/>
      <c r="K54" s="20"/>
      <c r="N54" s="5"/>
      <c r="O54" s="5"/>
      <c r="P54" s="5"/>
      <c r="Q54" s="5"/>
      <c r="R54" s="5"/>
      <c r="S54" s="5"/>
    </row>
    <row r="55" spans="9:19" x14ac:dyDescent="0.15">
      <c r="I55" s="20"/>
      <c r="K55" s="20"/>
      <c r="N55" s="5"/>
      <c r="O55" s="5"/>
      <c r="P55" s="5"/>
      <c r="Q55" s="5"/>
      <c r="R55" s="5"/>
      <c r="S55" s="5"/>
    </row>
    <row r="56" spans="9:19" x14ac:dyDescent="0.15">
      <c r="I56" s="20"/>
      <c r="K56" s="20"/>
      <c r="N56" s="5"/>
      <c r="O56" s="5"/>
      <c r="P56" s="5"/>
      <c r="Q56" s="5"/>
      <c r="R56" s="5"/>
      <c r="S56" s="5"/>
    </row>
    <row r="57" spans="9:19" x14ac:dyDescent="0.15">
      <c r="I57" s="20"/>
      <c r="K57" s="20"/>
      <c r="N57" s="5"/>
      <c r="O57" s="5"/>
      <c r="P57" s="5"/>
      <c r="Q57" s="5"/>
      <c r="R57" s="5"/>
      <c r="S57" s="5"/>
    </row>
    <row r="58" spans="9:19" x14ac:dyDescent="0.15">
      <c r="I58" s="20"/>
      <c r="K58" s="20"/>
      <c r="N58" s="5"/>
      <c r="O58" s="5"/>
      <c r="P58" s="5"/>
      <c r="Q58" s="5"/>
      <c r="R58" s="5"/>
      <c r="S58" s="5"/>
    </row>
    <row r="59" spans="9:19" x14ac:dyDescent="0.15">
      <c r="I59" s="20"/>
      <c r="K59" s="20"/>
      <c r="N59" s="5"/>
      <c r="O59" s="5"/>
      <c r="P59" s="5"/>
      <c r="Q59" s="5"/>
      <c r="R59" s="5"/>
      <c r="S59" s="5"/>
    </row>
    <row r="60" spans="9:19" x14ac:dyDescent="0.15">
      <c r="I60" s="20"/>
      <c r="K60" s="20"/>
      <c r="N60" s="5"/>
      <c r="O60" s="5"/>
      <c r="P60" s="5"/>
      <c r="Q60" s="5"/>
      <c r="R60" s="5"/>
      <c r="S60" s="5"/>
    </row>
    <row r="61" spans="9:19" x14ac:dyDescent="0.15">
      <c r="I61" s="20"/>
      <c r="K61" s="20"/>
      <c r="N61" s="5"/>
      <c r="O61" s="5"/>
      <c r="P61" s="5"/>
      <c r="Q61" s="5"/>
      <c r="R61" s="5"/>
      <c r="S61" s="5"/>
    </row>
    <row r="62" spans="9:19" x14ac:dyDescent="0.15">
      <c r="I62" s="20"/>
      <c r="K62" s="20"/>
      <c r="N62" s="5"/>
      <c r="O62" s="5"/>
      <c r="P62" s="5"/>
      <c r="Q62" s="5"/>
      <c r="R62" s="5"/>
      <c r="S62" s="5"/>
    </row>
    <row r="63" spans="9:19" x14ac:dyDescent="0.15">
      <c r="I63" s="20"/>
      <c r="K63" s="20"/>
      <c r="N63" s="5"/>
      <c r="O63" s="5"/>
      <c r="P63" s="5"/>
      <c r="Q63" s="5"/>
      <c r="R63" s="5"/>
      <c r="S63" s="5"/>
    </row>
    <row r="64" spans="9:19" x14ac:dyDescent="0.15">
      <c r="I64" s="20"/>
      <c r="K64" s="20"/>
      <c r="N64" s="5"/>
      <c r="O64" s="5"/>
      <c r="P64" s="5"/>
      <c r="Q64" s="5"/>
      <c r="R64" s="5"/>
      <c r="S64" s="5"/>
    </row>
    <row r="65" spans="9:19" x14ac:dyDescent="0.15">
      <c r="I65" s="20"/>
      <c r="K65" s="20"/>
      <c r="N65" s="5"/>
      <c r="O65" s="5"/>
      <c r="P65" s="5"/>
      <c r="Q65" s="5"/>
      <c r="R65" s="5"/>
      <c r="S65" s="5"/>
    </row>
    <row r="66" spans="9:19" x14ac:dyDescent="0.15">
      <c r="I66" s="20"/>
      <c r="K66" s="20"/>
      <c r="N66" s="5"/>
      <c r="O66" s="5"/>
      <c r="P66" s="5"/>
      <c r="Q66" s="5"/>
      <c r="R66" s="5"/>
      <c r="S66" s="5"/>
    </row>
    <row r="67" spans="9:19" x14ac:dyDescent="0.15">
      <c r="I67" s="20"/>
      <c r="K67" s="20"/>
      <c r="N67" s="5"/>
      <c r="O67" s="5"/>
      <c r="P67" s="5"/>
      <c r="Q67" s="5"/>
      <c r="R67" s="5"/>
      <c r="S67" s="5"/>
    </row>
    <row r="68" spans="9:19" x14ac:dyDescent="0.15">
      <c r="I68" s="20"/>
      <c r="K68" s="20"/>
      <c r="N68" s="5"/>
      <c r="O68" s="5"/>
      <c r="P68" s="5"/>
      <c r="Q68" s="5"/>
      <c r="R68" s="5"/>
      <c r="S68" s="5"/>
    </row>
    <row r="69" spans="9:19" x14ac:dyDescent="0.15">
      <c r="I69" s="20"/>
      <c r="K69" s="20"/>
      <c r="N69" s="5"/>
      <c r="O69" s="5"/>
      <c r="P69" s="5"/>
      <c r="Q69" s="5"/>
      <c r="R69" s="5"/>
      <c r="S69" s="5"/>
    </row>
    <row r="70" spans="9:19" x14ac:dyDescent="0.15">
      <c r="I70" s="20"/>
      <c r="K70" s="20"/>
      <c r="N70" s="5"/>
      <c r="O70" s="5"/>
      <c r="P70" s="5"/>
      <c r="Q70" s="5"/>
      <c r="R70" s="5"/>
      <c r="S70" s="5"/>
    </row>
    <row r="71" spans="9:19" x14ac:dyDescent="0.15">
      <c r="I71" s="20"/>
      <c r="K71" s="20"/>
      <c r="N71" s="5"/>
      <c r="O71" s="5"/>
      <c r="P71" s="5"/>
      <c r="Q71" s="5"/>
      <c r="R71" s="5"/>
      <c r="S71" s="5"/>
    </row>
    <row r="72" spans="9:19" x14ac:dyDescent="0.15">
      <c r="I72" s="20"/>
      <c r="K72" s="20"/>
      <c r="N72" s="5"/>
      <c r="O72" s="5"/>
      <c r="P72" s="5"/>
      <c r="Q72" s="5"/>
      <c r="R72" s="5"/>
      <c r="S72" s="5"/>
    </row>
    <row r="73" spans="9:19" x14ac:dyDescent="0.15">
      <c r="I73" s="20"/>
      <c r="K73" s="20"/>
      <c r="N73" s="5"/>
      <c r="O73" s="5"/>
      <c r="P73" s="5"/>
      <c r="Q73" s="5"/>
      <c r="R73" s="5"/>
      <c r="S73" s="5"/>
    </row>
    <row r="74" spans="9:19" x14ac:dyDescent="0.15">
      <c r="I74" s="20"/>
      <c r="K74" s="20"/>
      <c r="N74" s="5"/>
      <c r="O74" s="5"/>
      <c r="P74" s="5"/>
      <c r="Q74" s="5"/>
      <c r="R74" s="5"/>
      <c r="S74" s="5"/>
    </row>
    <row r="75" spans="9:19" x14ac:dyDescent="0.15">
      <c r="I75" s="20"/>
      <c r="K75" s="20"/>
      <c r="N75" s="5"/>
      <c r="O75" s="5"/>
      <c r="P75" s="5"/>
      <c r="Q75" s="5"/>
      <c r="R75" s="5"/>
      <c r="S75" s="5"/>
    </row>
    <row r="76" spans="9:19" x14ac:dyDescent="0.15">
      <c r="I76" s="20"/>
      <c r="K76" s="20"/>
      <c r="N76" s="5"/>
      <c r="O76" s="5"/>
      <c r="P76" s="5"/>
      <c r="Q76" s="5"/>
      <c r="R76" s="5"/>
      <c r="S76" s="5"/>
    </row>
    <row r="77" spans="9:19" x14ac:dyDescent="0.15">
      <c r="I77" s="20"/>
      <c r="K77" s="20"/>
      <c r="N77" s="5"/>
      <c r="O77" s="5"/>
      <c r="P77" s="5"/>
      <c r="Q77" s="5"/>
      <c r="R77" s="5"/>
      <c r="S77" s="5"/>
    </row>
    <row r="78" spans="9:19" x14ac:dyDescent="0.15">
      <c r="I78" s="20"/>
      <c r="K78" s="20"/>
      <c r="N78" s="5"/>
      <c r="O78" s="5"/>
      <c r="P78" s="5"/>
      <c r="Q78" s="5"/>
      <c r="R78" s="5"/>
      <c r="S78" s="5"/>
    </row>
    <row r="79" spans="9:19" x14ac:dyDescent="0.15">
      <c r="I79" s="20"/>
      <c r="K79" s="20"/>
      <c r="N79" s="5"/>
      <c r="O79" s="5"/>
      <c r="P79" s="5"/>
      <c r="Q79" s="5"/>
      <c r="R79" s="5"/>
      <c r="S79" s="5"/>
    </row>
    <row r="80" spans="9:19" x14ac:dyDescent="0.15">
      <c r="I80" s="20"/>
      <c r="K80" s="20"/>
      <c r="N80" s="5"/>
      <c r="O80" s="5"/>
      <c r="P80" s="5"/>
      <c r="Q80" s="5"/>
      <c r="R80" s="5"/>
      <c r="S80" s="5"/>
    </row>
    <row r="81" spans="9:19" x14ac:dyDescent="0.15">
      <c r="I81" s="20"/>
      <c r="K81" s="20"/>
      <c r="N81" s="5"/>
      <c r="O81" s="5"/>
      <c r="P81" s="5"/>
      <c r="Q81" s="5"/>
      <c r="R81" s="5"/>
      <c r="S81" s="5"/>
    </row>
    <row r="82" spans="9:19" x14ac:dyDescent="0.15">
      <c r="I82" s="20"/>
      <c r="K82" s="20"/>
      <c r="N82" s="5"/>
      <c r="O82" s="5"/>
      <c r="P82" s="5"/>
      <c r="Q82" s="5"/>
      <c r="R82" s="5"/>
      <c r="S82" s="5"/>
    </row>
    <row r="83" spans="9:19" x14ac:dyDescent="0.15">
      <c r="I83" s="20"/>
      <c r="K83" s="20"/>
      <c r="N83" s="5"/>
      <c r="O83" s="5"/>
      <c r="P83" s="5"/>
      <c r="Q83" s="5"/>
      <c r="R83" s="5"/>
      <c r="S83" s="5"/>
    </row>
    <row r="84" spans="9:19" x14ac:dyDescent="0.15">
      <c r="I84" s="20"/>
      <c r="K84" s="20"/>
      <c r="N84" s="5"/>
      <c r="O84" s="5"/>
      <c r="P84" s="5"/>
      <c r="Q84" s="5"/>
      <c r="R84" s="5"/>
      <c r="S84" s="5"/>
    </row>
    <row r="85" spans="9:19" x14ac:dyDescent="0.15">
      <c r="I85" s="20"/>
      <c r="K85" s="20"/>
      <c r="N85" s="5"/>
      <c r="O85" s="5"/>
      <c r="P85" s="5"/>
      <c r="Q85" s="5"/>
      <c r="R85" s="5"/>
      <c r="S85" s="5"/>
    </row>
    <row r="86" spans="9:19" x14ac:dyDescent="0.15">
      <c r="I86" s="20"/>
      <c r="K86" s="20"/>
      <c r="N86" s="5"/>
      <c r="O86" s="5"/>
      <c r="P86" s="5"/>
      <c r="Q86" s="5"/>
      <c r="R86" s="5"/>
      <c r="S86" s="5"/>
    </row>
    <row r="87" spans="9:19" x14ac:dyDescent="0.15">
      <c r="I87" s="20"/>
      <c r="K87" s="20"/>
      <c r="N87" s="5"/>
      <c r="O87" s="5"/>
      <c r="P87" s="5"/>
      <c r="Q87" s="5"/>
      <c r="R87" s="5"/>
      <c r="S87" s="5"/>
    </row>
    <row r="88" spans="9:19" x14ac:dyDescent="0.15">
      <c r="I88" s="20"/>
      <c r="K88" s="20"/>
      <c r="N88" s="5"/>
      <c r="O88" s="5"/>
      <c r="P88" s="5"/>
      <c r="Q88" s="5"/>
      <c r="R88" s="5"/>
      <c r="S88" s="5"/>
    </row>
    <row r="89" spans="9:19" x14ac:dyDescent="0.15">
      <c r="I89" s="20"/>
      <c r="K89" s="20"/>
      <c r="N89" s="5"/>
      <c r="O89" s="5"/>
      <c r="P89" s="5"/>
      <c r="Q89" s="5"/>
      <c r="R89" s="5"/>
      <c r="S89" s="5"/>
    </row>
    <row r="90" spans="9:19" x14ac:dyDescent="0.15">
      <c r="I90" s="20"/>
      <c r="K90" s="20"/>
      <c r="N90" s="5"/>
      <c r="O90" s="5"/>
      <c r="P90" s="5"/>
      <c r="Q90" s="5"/>
      <c r="R90" s="5"/>
      <c r="S90" s="5"/>
    </row>
    <row r="91" spans="9:19" x14ac:dyDescent="0.15">
      <c r="I91" s="20"/>
      <c r="K91" s="20"/>
      <c r="N91" s="5"/>
      <c r="O91" s="5"/>
      <c r="P91" s="5"/>
      <c r="Q91" s="5"/>
      <c r="R91" s="5"/>
      <c r="S91" s="5"/>
    </row>
    <row r="92" spans="9:19" x14ac:dyDescent="0.15">
      <c r="I92" s="20"/>
      <c r="K92" s="20"/>
      <c r="N92" s="5"/>
      <c r="O92" s="5"/>
      <c r="P92" s="5"/>
      <c r="Q92" s="5"/>
      <c r="R92" s="5"/>
      <c r="S92" s="5"/>
    </row>
    <row r="93" spans="9:19" x14ac:dyDescent="0.15">
      <c r="I93" s="20"/>
      <c r="K93" s="20"/>
      <c r="N93" s="5"/>
      <c r="O93" s="5"/>
      <c r="P93" s="5"/>
      <c r="Q93" s="5"/>
      <c r="R93" s="5"/>
      <c r="S93" s="5"/>
    </row>
    <row r="94" spans="9:19" x14ac:dyDescent="0.15">
      <c r="I94" s="20"/>
      <c r="K94" s="20"/>
      <c r="N94" s="5"/>
      <c r="O94" s="5"/>
      <c r="P94" s="5"/>
      <c r="Q94" s="5"/>
      <c r="R94" s="5"/>
      <c r="S94" s="5"/>
    </row>
    <row r="95" spans="9:19" x14ac:dyDescent="0.15">
      <c r="I95" s="20"/>
      <c r="K95" s="20"/>
      <c r="N95" s="5"/>
      <c r="O95" s="5"/>
      <c r="P95" s="5"/>
      <c r="Q95" s="5"/>
      <c r="R95" s="5"/>
      <c r="S95" s="5"/>
    </row>
    <row r="96" spans="9:19" x14ac:dyDescent="0.15">
      <c r="I96" s="20"/>
      <c r="K96" s="20"/>
      <c r="N96" s="5"/>
      <c r="O96" s="5"/>
      <c r="P96" s="5"/>
      <c r="Q96" s="5"/>
      <c r="R96" s="5"/>
      <c r="S96" s="5"/>
    </row>
    <row r="97" spans="9:19" x14ac:dyDescent="0.15">
      <c r="I97" s="20"/>
      <c r="K97" s="20"/>
      <c r="N97" s="5"/>
      <c r="O97" s="5"/>
      <c r="P97" s="5"/>
      <c r="Q97" s="5"/>
      <c r="R97" s="5"/>
      <c r="S97" s="5"/>
    </row>
    <row r="98" spans="9:19" x14ac:dyDescent="0.15">
      <c r="I98" s="20"/>
      <c r="K98" s="20"/>
      <c r="N98" s="5"/>
      <c r="O98" s="5"/>
      <c r="P98" s="5"/>
      <c r="Q98" s="5"/>
      <c r="R98" s="5"/>
      <c r="S98" s="5"/>
    </row>
    <row r="99" spans="9:19" x14ac:dyDescent="0.15">
      <c r="I99" s="20"/>
      <c r="K99" s="20"/>
      <c r="N99" s="5"/>
      <c r="O99" s="5"/>
      <c r="P99" s="5"/>
      <c r="Q99" s="5"/>
      <c r="R99" s="5"/>
      <c r="S99" s="5"/>
    </row>
    <row r="100" spans="9:19" x14ac:dyDescent="0.15">
      <c r="I100" s="20"/>
      <c r="K100" s="20"/>
      <c r="N100" s="5"/>
      <c r="O100" s="5"/>
      <c r="P100" s="5"/>
      <c r="Q100" s="5"/>
      <c r="R100" s="5"/>
      <c r="S100" s="5"/>
    </row>
    <row r="101" spans="9:19" x14ac:dyDescent="0.15">
      <c r="I101" s="20"/>
      <c r="K101" s="20"/>
      <c r="N101" s="5"/>
      <c r="O101" s="5"/>
      <c r="P101" s="5"/>
      <c r="Q101" s="5"/>
      <c r="R101" s="5"/>
      <c r="S101" s="5"/>
    </row>
    <row r="102" spans="9:19" x14ac:dyDescent="0.15">
      <c r="I102" s="20"/>
      <c r="K102" s="20"/>
      <c r="N102" s="5"/>
      <c r="O102" s="5"/>
      <c r="P102" s="5"/>
      <c r="Q102" s="5"/>
      <c r="R102" s="5"/>
      <c r="S102" s="5"/>
    </row>
    <row r="103" spans="9:19" x14ac:dyDescent="0.15">
      <c r="I103" s="20"/>
      <c r="K103" s="20"/>
      <c r="N103" s="5"/>
      <c r="O103" s="5"/>
      <c r="P103" s="5"/>
      <c r="Q103" s="5"/>
      <c r="R103" s="5"/>
      <c r="S103" s="5"/>
    </row>
    <row r="104" spans="9:19" x14ac:dyDescent="0.15">
      <c r="I104" s="20"/>
      <c r="K104" s="20"/>
      <c r="N104" s="5"/>
      <c r="O104" s="5"/>
      <c r="P104" s="5"/>
      <c r="Q104" s="5"/>
      <c r="R104" s="5"/>
      <c r="S104" s="5"/>
    </row>
    <row r="105" spans="9:19" x14ac:dyDescent="0.15">
      <c r="I105" s="20"/>
      <c r="K105" s="20"/>
      <c r="N105" s="5"/>
      <c r="O105" s="5"/>
      <c r="P105" s="5"/>
      <c r="Q105" s="5"/>
      <c r="R105" s="5"/>
      <c r="S105" s="5"/>
    </row>
    <row r="106" spans="9:19" x14ac:dyDescent="0.15">
      <c r="I106" s="20"/>
      <c r="K106" s="20"/>
      <c r="N106" s="5"/>
      <c r="O106" s="5"/>
      <c r="P106" s="5"/>
      <c r="Q106" s="5"/>
      <c r="R106" s="5"/>
      <c r="S106" s="5"/>
    </row>
    <row r="107" spans="9:19" x14ac:dyDescent="0.15">
      <c r="I107" s="20"/>
      <c r="K107" s="20"/>
      <c r="N107" s="5"/>
      <c r="O107" s="5"/>
      <c r="P107" s="5"/>
      <c r="Q107" s="5"/>
      <c r="R107" s="5"/>
      <c r="S107" s="5"/>
    </row>
    <row r="108" spans="9:19" x14ac:dyDescent="0.15">
      <c r="I108" s="20"/>
      <c r="K108" s="20"/>
      <c r="N108" s="5"/>
      <c r="O108" s="5"/>
      <c r="P108" s="5"/>
      <c r="Q108" s="5"/>
      <c r="R108" s="5"/>
      <c r="S108" s="5"/>
    </row>
    <row r="109" spans="9:19" x14ac:dyDescent="0.15">
      <c r="I109" s="20"/>
      <c r="K109" s="20"/>
      <c r="N109" s="5"/>
      <c r="O109" s="5"/>
      <c r="P109" s="5"/>
      <c r="Q109" s="5"/>
      <c r="R109" s="5"/>
      <c r="S109" s="5"/>
    </row>
    <row r="110" spans="9:19" x14ac:dyDescent="0.15">
      <c r="I110" s="20"/>
      <c r="K110" s="20"/>
      <c r="N110" s="5"/>
      <c r="O110" s="5"/>
      <c r="P110" s="5"/>
      <c r="Q110" s="5"/>
      <c r="R110" s="5"/>
      <c r="S110" s="5"/>
    </row>
    <row r="111" spans="9:19" x14ac:dyDescent="0.15">
      <c r="I111" s="20"/>
      <c r="K111" s="20"/>
      <c r="N111" s="5"/>
      <c r="O111" s="5"/>
      <c r="P111" s="5"/>
      <c r="Q111" s="5"/>
      <c r="R111" s="5"/>
      <c r="S111" s="5"/>
    </row>
    <row r="112" spans="9:19" x14ac:dyDescent="0.15">
      <c r="I112" s="20"/>
      <c r="K112" s="20"/>
      <c r="N112" s="5"/>
      <c r="O112" s="5"/>
      <c r="P112" s="5"/>
      <c r="Q112" s="5"/>
      <c r="R112" s="5"/>
      <c r="S112" s="5"/>
    </row>
    <row r="113" spans="9:19" x14ac:dyDescent="0.15">
      <c r="I113" s="20"/>
      <c r="K113" s="20"/>
      <c r="N113" s="5"/>
      <c r="O113" s="5"/>
      <c r="P113" s="5"/>
      <c r="Q113" s="5"/>
      <c r="R113" s="5"/>
      <c r="S113" s="5"/>
    </row>
    <row r="114" spans="9:19" x14ac:dyDescent="0.15">
      <c r="I114" s="20"/>
      <c r="K114" s="20"/>
      <c r="N114" s="5"/>
      <c r="O114" s="5"/>
      <c r="P114" s="5"/>
      <c r="Q114" s="5"/>
      <c r="R114" s="5"/>
      <c r="S114" s="5"/>
    </row>
    <row r="115" spans="9:19" x14ac:dyDescent="0.15">
      <c r="I115" s="20"/>
      <c r="K115" s="20"/>
      <c r="N115" s="5"/>
      <c r="O115" s="5"/>
      <c r="P115" s="5"/>
      <c r="Q115" s="5"/>
      <c r="R115" s="5"/>
      <c r="S115" s="5"/>
    </row>
    <row r="116" spans="9:19" x14ac:dyDescent="0.15">
      <c r="I116" s="20"/>
      <c r="K116" s="20"/>
      <c r="N116" s="5"/>
      <c r="O116" s="5"/>
      <c r="P116" s="5"/>
      <c r="Q116" s="5"/>
      <c r="R116" s="5"/>
      <c r="S116" s="5"/>
    </row>
    <row r="117" spans="9:19" x14ac:dyDescent="0.15">
      <c r="I117" s="20"/>
      <c r="K117" s="20"/>
      <c r="N117" s="5"/>
      <c r="O117" s="5"/>
      <c r="P117" s="5"/>
      <c r="Q117" s="5"/>
      <c r="R117" s="5"/>
      <c r="S117" s="5"/>
    </row>
    <row r="118" spans="9:19" x14ac:dyDescent="0.15">
      <c r="I118" s="20"/>
      <c r="K118" s="20"/>
      <c r="N118" s="5"/>
      <c r="O118" s="5"/>
      <c r="P118" s="5"/>
      <c r="Q118" s="5"/>
      <c r="R118" s="5"/>
      <c r="S118" s="5"/>
    </row>
    <row r="119" spans="9:19" x14ac:dyDescent="0.15">
      <c r="I119" s="20"/>
      <c r="K119" s="20"/>
      <c r="N119" s="5"/>
      <c r="O119" s="5"/>
      <c r="P119" s="5"/>
      <c r="Q119" s="5"/>
      <c r="R119" s="5"/>
      <c r="S119" s="5"/>
    </row>
    <row r="120" spans="9:19" x14ac:dyDescent="0.15">
      <c r="I120" s="20"/>
      <c r="K120" s="20"/>
      <c r="N120" s="5"/>
      <c r="O120" s="5"/>
      <c r="P120" s="5"/>
      <c r="Q120" s="5"/>
      <c r="R120" s="5"/>
      <c r="S120" s="5"/>
    </row>
    <row r="121" spans="9:19" x14ac:dyDescent="0.15">
      <c r="I121" s="20"/>
      <c r="K121" s="20"/>
      <c r="N121" s="5"/>
      <c r="O121" s="5"/>
      <c r="P121" s="5"/>
      <c r="Q121" s="5"/>
      <c r="R121" s="5"/>
      <c r="S121" s="5"/>
    </row>
    <row r="122" spans="9:19" x14ac:dyDescent="0.15">
      <c r="I122" s="20"/>
      <c r="K122" s="20"/>
      <c r="N122" s="5"/>
      <c r="O122" s="5"/>
      <c r="P122" s="5"/>
      <c r="Q122" s="5"/>
      <c r="R122" s="5"/>
      <c r="S122" s="5"/>
    </row>
    <row r="123" spans="9:19" x14ac:dyDescent="0.15">
      <c r="I123" s="20"/>
      <c r="K123" s="20"/>
      <c r="N123" s="5"/>
      <c r="O123" s="5"/>
      <c r="P123" s="5"/>
      <c r="Q123" s="5"/>
      <c r="R123" s="5"/>
      <c r="S123" s="5"/>
    </row>
    <row r="124" spans="9:19" x14ac:dyDescent="0.15">
      <c r="I124" s="20"/>
      <c r="K124" s="20"/>
      <c r="N124" s="5"/>
      <c r="O124" s="5"/>
      <c r="P124" s="5"/>
      <c r="Q124" s="5"/>
      <c r="R124" s="5"/>
      <c r="S124" s="5"/>
    </row>
    <row r="125" spans="9:19" x14ac:dyDescent="0.15">
      <c r="I125" s="20"/>
      <c r="K125" s="20"/>
      <c r="N125" s="5"/>
      <c r="O125" s="5"/>
      <c r="P125" s="5"/>
      <c r="Q125" s="5"/>
      <c r="R125" s="5"/>
      <c r="S125" s="5"/>
    </row>
    <row r="126" spans="9:19" x14ac:dyDescent="0.15">
      <c r="I126" s="20"/>
      <c r="K126" s="20"/>
      <c r="N126" s="5"/>
      <c r="O126" s="5"/>
      <c r="P126" s="5"/>
      <c r="Q126" s="5"/>
      <c r="R126" s="5"/>
      <c r="S126" s="5"/>
    </row>
    <row r="127" spans="9:19" x14ac:dyDescent="0.15">
      <c r="I127" s="20"/>
      <c r="K127" s="20"/>
      <c r="N127" s="5"/>
      <c r="O127" s="5"/>
      <c r="P127" s="5"/>
      <c r="Q127" s="5"/>
      <c r="R127" s="5"/>
      <c r="S127" s="5"/>
    </row>
    <row r="128" spans="9:19" x14ac:dyDescent="0.15">
      <c r="I128" s="20"/>
      <c r="K128" s="20"/>
      <c r="N128" s="5"/>
      <c r="O128" s="5"/>
      <c r="P128" s="5"/>
      <c r="Q128" s="5"/>
      <c r="R128" s="5"/>
      <c r="S128" s="5"/>
    </row>
    <row r="129" spans="9:19" x14ac:dyDescent="0.15">
      <c r="I129" s="20"/>
      <c r="K129" s="20"/>
      <c r="N129" s="5"/>
      <c r="O129" s="5"/>
      <c r="P129" s="5"/>
      <c r="Q129" s="5"/>
      <c r="R129" s="5"/>
      <c r="S129" s="5"/>
    </row>
    <row r="130" spans="9:19" x14ac:dyDescent="0.15">
      <c r="I130" s="20"/>
      <c r="K130" s="20"/>
      <c r="N130" s="5"/>
      <c r="O130" s="5"/>
      <c r="P130" s="5"/>
      <c r="Q130" s="5"/>
      <c r="R130" s="5"/>
      <c r="S130" s="5"/>
    </row>
    <row r="131" spans="9:19" x14ac:dyDescent="0.15">
      <c r="I131" s="20"/>
      <c r="K131" s="20"/>
      <c r="N131" s="5"/>
      <c r="O131" s="5"/>
      <c r="P131" s="5"/>
      <c r="Q131" s="5"/>
      <c r="R131" s="5"/>
      <c r="S131" s="5"/>
    </row>
    <row r="132" spans="9:19" x14ac:dyDescent="0.15">
      <c r="I132" s="20"/>
      <c r="K132" s="20"/>
      <c r="N132" s="5"/>
      <c r="O132" s="5"/>
      <c r="P132" s="5"/>
      <c r="Q132" s="5"/>
      <c r="R132" s="5"/>
      <c r="S132" s="5"/>
    </row>
    <row r="133" spans="9:19" x14ac:dyDescent="0.15">
      <c r="I133" s="20"/>
      <c r="K133" s="20"/>
      <c r="N133" s="5"/>
      <c r="O133" s="5"/>
      <c r="P133" s="5"/>
      <c r="Q133" s="5"/>
      <c r="R133" s="5"/>
      <c r="S133" s="5"/>
    </row>
    <row r="134" spans="9:19" x14ac:dyDescent="0.15">
      <c r="I134" s="20"/>
      <c r="K134" s="20"/>
      <c r="N134" s="5"/>
      <c r="O134" s="5"/>
      <c r="P134" s="5"/>
      <c r="Q134" s="5"/>
      <c r="R134" s="5"/>
      <c r="S134" s="5"/>
    </row>
    <row r="135" spans="9:19" x14ac:dyDescent="0.15">
      <c r="I135" s="20"/>
      <c r="K135" s="20"/>
      <c r="N135" s="5"/>
      <c r="O135" s="5"/>
      <c r="P135" s="5"/>
      <c r="Q135" s="5"/>
      <c r="R135" s="5"/>
      <c r="S135" s="5"/>
    </row>
    <row r="136" spans="9:19" x14ac:dyDescent="0.15">
      <c r="I136" s="20"/>
      <c r="K136" s="20"/>
      <c r="N136" s="5"/>
      <c r="O136" s="5"/>
      <c r="P136" s="5"/>
      <c r="Q136" s="5"/>
      <c r="R136" s="5"/>
      <c r="S136" s="5"/>
    </row>
    <row r="137" spans="9:19" x14ac:dyDescent="0.15">
      <c r="I137" s="20"/>
      <c r="K137" s="20"/>
      <c r="N137" s="5"/>
      <c r="O137" s="5"/>
      <c r="P137" s="5"/>
      <c r="Q137" s="5"/>
      <c r="R137" s="5"/>
      <c r="S137" s="5"/>
    </row>
    <row r="138" spans="9:19" x14ac:dyDescent="0.15">
      <c r="I138" s="20"/>
      <c r="K138" s="20"/>
      <c r="N138" s="5"/>
      <c r="O138" s="5"/>
      <c r="P138" s="5"/>
      <c r="Q138" s="5"/>
      <c r="R138" s="5"/>
      <c r="S138" s="5"/>
    </row>
    <row r="139" spans="9:19" x14ac:dyDescent="0.15">
      <c r="I139" s="20"/>
      <c r="K139" s="20"/>
      <c r="N139" s="5"/>
      <c r="O139" s="5"/>
      <c r="P139" s="5"/>
      <c r="Q139" s="5"/>
      <c r="R139" s="5"/>
      <c r="S139" s="5"/>
    </row>
    <row r="140" spans="9:19" x14ac:dyDescent="0.15">
      <c r="I140" s="20"/>
      <c r="K140" s="20"/>
      <c r="N140" s="5"/>
      <c r="O140" s="5"/>
      <c r="P140" s="5"/>
      <c r="Q140" s="5"/>
      <c r="R140" s="5"/>
      <c r="S140" s="5"/>
    </row>
    <row r="141" spans="9:19" x14ac:dyDescent="0.15">
      <c r="I141" s="20"/>
      <c r="K141" s="20"/>
      <c r="N141" s="5"/>
      <c r="O141" s="5"/>
      <c r="P141" s="5"/>
      <c r="Q141" s="5"/>
      <c r="R141" s="5"/>
      <c r="S141" s="5"/>
    </row>
    <row r="142" spans="9:19" x14ac:dyDescent="0.15">
      <c r="I142" s="20"/>
      <c r="K142" s="20"/>
      <c r="N142" s="5"/>
      <c r="O142" s="5"/>
      <c r="P142" s="5"/>
      <c r="Q142" s="5"/>
      <c r="R142" s="5"/>
      <c r="S142" s="5"/>
    </row>
    <row r="143" spans="9:19" x14ac:dyDescent="0.15">
      <c r="I143" s="20"/>
      <c r="K143" s="20"/>
      <c r="N143" s="5"/>
      <c r="O143" s="5"/>
      <c r="P143" s="5"/>
      <c r="Q143" s="5"/>
      <c r="R143" s="5"/>
      <c r="S143" s="5"/>
    </row>
    <row r="144" spans="9:19" x14ac:dyDescent="0.15">
      <c r="I144" s="20"/>
      <c r="K144" s="20"/>
      <c r="N144" s="5"/>
      <c r="O144" s="5"/>
      <c r="P144" s="5"/>
      <c r="Q144" s="5"/>
      <c r="R144" s="5"/>
      <c r="S144" s="5"/>
    </row>
    <row r="145" spans="9:19" x14ac:dyDescent="0.15">
      <c r="I145" s="20"/>
      <c r="K145" s="20"/>
      <c r="N145" s="5"/>
      <c r="O145" s="5"/>
      <c r="P145" s="5"/>
      <c r="Q145" s="5"/>
      <c r="R145" s="5"/>
      <c r="S145" s="5"/>
    </row>
    <row r="146" spans="9:19" x14ac:dyDescent="0.15">
      <c r="I146" s="20"/>
      <c r="K146" s="20"/>
      <c r="N146" s="5"/>
      <c r="O146" s="5"/>
      <c r="P146" s="5"/>
      <c r="Q146" s="5"/>
      <c r="R146" s="5"/>
      <c r="S146" s="5"/>
    </row>
    <row r="147" spans="9:19" x14ac:dyDescent="0.15">
      <c r="I147" s="20"/>
      <c r="K147" s="20"/>
      <c r="N147" s="5"/>
      <c r="O147" s="5"/>
      <c r="P147" s="5"/>
      <c r="Q147" s="5"/>
      <c r="R147" s="5"/>
      <c r="S147" s="5"/>
    </row>
    <row r="148" spans="9:19" x14ac:dyDescent="0.15">
      <c r="I148" s="20"/>
      <c r="K148" s="20"/>
      <c r="N148" s="5"/>
      <c r="O148" s="5"/>
      <c r="P148" s="5"/>
      <c r="Q148" s="5"/>
      <c r="R148" s="5"/>
      <c r="S148" s="5"/>
    </row>
    <row r="149" spans="9:19" x14ac:dyDescent="0.15">
      <c r="I149" s="20"/>
      <c r="K149" s="20"/>
      <c r="N149" s="5"/>
      <c r="O149" s="5"/>
      <c r="P149" s="5"/>
      <c r="Q149" s="5"/>
      <c r="R149" s="5"/>
      <c r="S149" s="5"/>
    </row>
    <row r="150" spans="9:19" x14ac:dyDescent="0.15">
      <c r="I150" s="20"/>
      <c r="K150" s="20"/>
      <c r="N150" s="5"/>
      <c r="O150" s="5"/>
      <c r="P150" s="5"/>
      <c r="Q150" s="5"/>
      <c r="R150" s="5"/>
      <c r="S150" s="5"/>
    </row>
    <row r="151" spans="9:19" x14ac:dyDescent="0.15">
      <c r="I151" s="20"/>
      <c r="K151" s="20"/>
      <c r="N151" s="5"/>
      <c r="O151" s="5"/>
      <c r="P151" s="5"/>
      <c r="Q151" s="5"/>
      <c r="R151" s="5"/>
      <c r="S151" s="5"/>
    </row>
    <row r="152" spans="9:19" x14ac:dyDescent="0.15">
      <c r="I152" s="20"/>
      <c r="K152" s="20"/>
      <c r="N152" s="5"/>
      <c r="O152" s="5"/>
      <c r="P152" s="5"/>
      <c r="Q152" s="5"/>
      <c r="R152" s="5"/>
      <c r="S152" s="5"/>
    </row>
    <row r="153" spans="9:19" x14ac:dyDescent="0.15">
      <c r="I153" s="20"/>
      <c r="K153" s="20"/>
      <c r="N153" s="5"/>
      <c r="O153" s="5"/>
      <c r="P153" s="5"/>
      <c r="Q153" s="5"/>
      <c r="R153" s="5"/>
      <c r="S153" s="5"/>
    </row>
    <row r="154" spans="9:19" x14ac:dyDescent="0.15">
      <c r="I154" s="20"/>
      <c r="K154" s="20"/>
      <c r="N154" s="5"/>
      <c r="O154" s="5"/>
      <c r="P154" s="5"/>
      <c r="Q154" s="5"/>
      <c r="R154" s="5"/>
      <c r="S154" s="5"/>
    </row>
    <row r="155" spans="9:19" x14ac:dyDescent="0.15">
      <c r="I155" s="20"/>
      <c r="K155" s="20"/>
      <c r="N155" s="5"/>
      <c r="O155" s="5"/>
      <c r="P155" s="5"/>
      <c r="Q155" s="5"/>
      <c r="R155" s="5"/>
      <c r="S155" s="5"/>
    </row>
    <row r="156" spans="9:19" x14ac:dyDescent="0.15">
      <c r="I156" s="20"/>
      <c r="K156" s="20"/>
      <c r="N156" s="5"/>
      <c r="O156" s="5"/>
      <c r="P156" s="5"/>
      <c r="Q156" s="5"/>
      <c r="R156" s="5"/>
      <c r="S156" s="5"/>
    </row>
    <row r="157" spans="9:19" x14ac:dyDescent="0.15">
      <c r="I157" s="20"/>
      <c r="K157" s="20"/>
      <c r="N157" s="5"/>
      <c r="O157" s="5"/>
      <c r="P157" s="5"/>
      <c r="Q157" s="5"/>
      <c r="R157" s="5"/>
      <c r="S157" s="5"/>
    </row>
    <row r="158" spans="9:19" x14ac:dyDescent="0.15">
      <c r="I158" s="20"/>
      <c r="K158" s="20"/>
      <c r="N158" s="5"/>
      <c r="O158" s="5"/>
      <c r="P158" s="5"/>
      <c r="Q158" s="5"/>
      <c r="R158" s="5"/>
      <c r="S158" s="5"/>
    </row>
    <row r="159" spans="9:19" x14ac:dyDescent="0.15">
      <c r="I159" s="20"/>
      <c r="K159" s="20"/>
      <c r="N159" s="5"/>
      <c r="O159" s="5"/>
      <c r="P159" s="5"/>
      <c r="Q159" s="5"/>
      <c r="R159" s="5"/>
      <c r="S159" s="5"/>
    </row>
    <row r="160" spans="9:19" x14ac:dyDescent="0.15">
      <c r="I160" s="20"/>
      <c r="K160" s="20"/>
      <c r="N160" s="5"/>
      <c r="O160" s="5"/>
      <c r="P160" s="5"/>
      <c r="Q160" s="5"/>
      <c r="R160" s="5"/>
      <c r="S160" s="5"/>
    </row>
    <row r="161" spans="9:19" x14ac:dyDescent="0.15">
      <c r="I161" s="20"/>
      <c r="K161" s="20"/>
      <c r="N161" s="5"/>
      <c r="O161" s="5"/>
      <c r="P161" s="5"/>
      <c r="Q161" s="5"/>
      <c r="R161" s="5"/>
      <c r="S161" s="5"/>
    </row>
    <row r="162" spans="9:19" x14ac:dyDescent="0.15">
      <c r="I162" s="20"/>
      <c r="K162" s="20"/>
      <c r="N162" s="5"/>
      <c r="O162" s="5"/>
      <c r="P162" s="5"/>
      <c r="Q162" s="5"/>
      <c r="R162" s="5"/>
      <c r="S162" s="5"/>
    </row>
    <row r="163" spans="9:19" x14ac:dyDescent="0.15">
      <c r="I163" s="20"/>
      <c r="K163" s="20"/>
      <c r="N163" s="5"/>
      <c r="O163" s="5"/>
      <c r="P163" s="5"/>
      <c r="Q163" s="5"/>
      <c r="R163" s="5"/>
      <c r="S163" s="5"/>
    </row>
    <row r="164" spans="9:19" x14ac:dyDescent="0.15">
      <c r="I164" s="20"/>
      <c r="K164" s="20"/>
      <c r="N164" s="5"/>
      <c r="O164" s="5"/>
      <c r="P164" s="5"/>
      <c r="Q164" s="5"/>
      <c r="R164" s="5"/>
      <c r="S164" s="5"/>
    </row>
    <row r="165" spans="9:19" x14ac:dyDescent="0.15">
      <c r="I165" s="20"/>
      <c r="K165" s="20"/>
      <c r="N165" s="5"/>
      <c r="O165" s="5"/>
      <c r="P165" s="5"/>
      <c r="Q165" s="5"/>
      <c r="R165" s="5"/>
      <c r="S165" s="5"/>
    </row>
    <row r="166" spans="9:19" x14ac:dyDescent="0.15">
      <c r="I166" s="20"/>
      <c r="K166" s="20"/>
      <c r="N166" s="5"/>
      <c r="O166" s="5"/>
      <c r="P166" s="5"/>
      <c r="Q166" s="5"/>
      <c r="R166" s="5"/>
      <c r="S166" s="5"/>
    </row>
    <row r="167" spans="9:19" x14ac:dyDescent="0.15">
      <c r="I167" s="20"/>
      <c r="K167" s="20"/>
      <c r="N167" s="5"/>
      <c r="O167" s="5"/>
      <c r="P167" s="5"/>
      <c r="Q167" s="5"/>
      <c r="R167" s="5"/>
      <c r="S167" s="5"/>
    </row>
    <row r="168" spans="9:19" x14ac:dyDescent="0.15">
      <c r="I168" s="20"/>
      <c r="K168" s="20"/>
      <c r="N168" s="5"/>
      <c r="O168" s="5"/>
      <c r="P168" s="5"/>
      <c r="Q168" s="5"/>
      <c r="R168" s="5"/>
      <c r="S168" s="5"/>
    </row>
    <row r="169" spans="9:19" x14ac:dyDescent="0.15">
      <c r="I169" s="20"/>
      <c r="K169" s="20"/>
      <c r="N169" s="5"/>
      <c r="O169" s="5"/>
      <c r="P169" s="5"/>
      <c r="Q169" s="5"/>
      <c r="R169" s="5"/>
      <c r="S169" s="5"/>
    </row>
    <row r="170" spans="9:19" x14ac:dyDescent="0.15">
      <c r="I170" s="20"/>
      <c r="K170" s="20"/>
      <c r="N170" s="5"/>
      <c r="O170" s="5"/>
      <c r="P170" s="5"/>
      <c r="Q170" s="5"/>
      <c r="R170" s="5"/>
      <c r="S170" s="5"/>
    </row>
    <row r="171" spans="9:19" x14ac:dyDescent="0.15">
      <c r="I171" s="20"/>
      <c r="K171" s="20"/>
      <c r="N171" s="5"/>
      <c r="O171" s="5"/>
      <c r="P171" s="5"/>
      <c r="Q171" s="5"/>
      <c r="R171" s="5"/>
      <c r="S171" s="5"/>
    </row>
    <row r="172" spans="9:19" x14ac:dyDescent="0.15">
      <c r="I172" s="20"/>
      <c r="K172" s="20"/>
      <c r="N172" s="5"/>
      <c r="O172" s="5"/>
      <c r="P172" s="5"/>
      <c r="Q172" s="5"/>
      <c r="R172" s="5"/>
      <c r="S172" s="5"/>
    </row>
    <row r="173" spans="9:19" x14ac:dyDescent="0.15">
      <c r="I173" s="20"/>
      <c r="K173" s="20"/>
      <c r="N173" s="5"/>
      <c r="O173" s="5"/>
      <c r="P173" s="5"/>
      <c r="Q173" s="5"/>
      <c r="R173" s="5"/>
      <c r="S173" s="5"/>
    </row>
    <row r="174" spans="9:19" x14ac:dyDescent="0.15">
      <c r="I174" s="20"/>
      <c r="K174" s="20"/>
      <c r="N174" s="5"/>
      <c r="O174" s="5"/>
      <c r="P174" s="5"/>
      <c r="Q174" s="5"/>
      <c r="R174" s="5"/>
      <c r="S174" s="5"/>
    </row>
    <row r="175" spans="9:19" x14ac:dyDescent="0.15">
      <c r="I175" s="20"/>
      <c r="K175" s="20"/>
      <c r="N175" s="5"/>
      <c r="O175" s="5"/>
      <c r="P175" s="5"/>
      <c r="Q175" s="5"/>
      <c r="R175" s="5"/>
      <c r="S175" s="5"/>
    </row>
    <row r="176" spans="9:19" x14ac:dyDescent="0.15">
      <c r="I176" s="20"/>
      <c r="K176" s="20"/>
      <c r="N176" s="5"/>
      <c r="O176" s="5"/>
      <c r="P176" s="5"/>
      <c r="Q176" s="5"/>
      <c r="R176" s="5"/>
      <c r="S176" s="5"/>
    </row>
    <row r="177" spans="9:19" x14ac:dyDescent="0.15">
      <c r="I177" s="20"/>
      <c r="K177" s="20"/>
      <c r="N177" s="5"/>
      <c r="O177" s="5"/>
      <c r="P177" s="5"/>
      <c r="Q177" s="5"/>
      <c r="R177" s="5"/>
      <c r="S177" s="5"/>
    </row>
    <row r="178" spans="9:19" x14ac:dyDescent="0.15">
      <c r="I178" s="20"/>
      <c r="K178" s="20"/>
      <c r="N178" s="5"/>
      <c r="O178" s="5"/>
      <c r="P178" s="5"/>
      <c r="Q178" s="5"/>
      <c r="R178" s="5"/>
      <c r="S178" s="5"/>
    </row>
    <row r="179" spans="9:19" x14ac:dyDescent="0.15">
      <c r="I179" s="20"/>
      <c r="K179" s="20"/>
      <c r="N179" s="5"/>
      <c r="O179" s="5"/>
      <c r="P179" s="5"/>
      <c r="Q179" s="5"/>
      <c r="R179" s="5"/>
      <c r="S179" s="5"/>
    </row>
    <row r="180" spans="9:19" x14ac:dyDescent="0.15">
      <c r="I180" s="20"/>
      <c r="K180" s="20"/>
      <c r="N180" s="5"/>
      <c r="O180" s="5"/>
      <c r="P180" s="5"/>
      <c r="Q180" s="5"/>
      <c r="R180" s="5"/>
      <c r="S180" s="5"/>
    </row>
    <row r="181" spans="9:19" x14ac:dyDescent="0.15">
      <c r="I181" s="20"/>
      <c r="K181" s="20"/>
      <c r="N181" s="5"/>
      <c r="O181" s="5"/>
      <c r="P181" s="5"/>
      <c r="Q181" s="5"/>
      <c r="R181" s="5"/>
      <c r="S181" s="5"/>
    </row>
    <row r="182" spans="9:19" x14ac:dyDescent="0.15">
      <c r="I182" s="20"/>
      <c r="K182" s="20"/>
      <c r="N182" s="5"/>
      <c r="O182" s="5"/>
      <c r="P182" s="5"/>
      <c r="Q182" s="5"/>
      <c r="R182" s="5"/>
      <c r="S182" s="5"/>
    </row>
    <row r="183" spans="9:19" x14ac:dyDescent="0.15">
      <c r="I183" s="20"/>
      <c r="K183" s="20"/>
      <c r="N183" s="5"/>
      <c r="O183" s="5"/>
      <c r="P183" s="5"/>
      <c r="Q183" s="5"/>
      <c r="R183" s="5"/>
      <c r="S183" s="5"/>
    </row>
    <row r="184" spans="9:19" x14ac:dyDescent="0.15">
      <c r="I184" s="20"/>
      <c r="K184" s="20"/>
      <c r="N184" s="5"/>
      <c r="O184" s="5"/>
      <c r="P184" s="5"/>
      <c r="Q184" s="5"/>
      <c r="R184" s="5"/>
      <c r="S184" s="5"/>
    </row>
    <row r="185" spans="9:19" x14ac:dyDescent="0.15">
      <c r="I185" s="20"/>
      <c r="K185" s="20"/>
      <c r="N185" s="5"/>
      <c r="O185" s="5"/>
      <c r="P185" s="5"/>
      <c r="Q185" s="5"/>
      <c r="R185" s="5"/>
      <c r="S185" s="5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3F1DE-7666-4648-8591-C764D031AFF9}">
  <sheetPr codeName="Sheet2"/>
  <dimension ref="B2:AW16"/>
  <sheetViews>
    <sheetView zoomScale="80" zoomScaleNormal="80" workbookViewId="0"/>
  </sheetViews>
  <sheetFormatPr defaultRowHeight="13.5" x14ac:dyDescent="0.15"/>
  <cols>
    <col min="1" max="1" width="4.625" style="1" customWidth="1"/>
    <col min="2" max="2" width="9" style="1"/>
    <col min="3" max="3" width="13.25" style="1" customWidth="1"/>
    <col min="4" max="6" width="9" style="1"/>
    <col min="7" max="7" width="12.625" style="1" customWidth="1"/>
    <col min="8" max="8" width="11" style="1" customWidth="1"/>
    <col min="9" max="9" width="12.125" style="1" customWidth="1"/>
    <col min="10" max="10" width="12" style="1" customWidth="1"/>
    <col min="11" max="11" width="8.875" style="1" customWidth="1"/>
    <col min="12" max="14" width="9" style="1"/>
    <col min="15" max="16" width="10.125" style="1" customWidth="1"/>
    <col min="17" max="17" width="10" style="1" customWidth="1"/>
    <col min="18" max="18" width="13" style="1" customWidth="1"/>
    <col min="19" max="19" width="9" style="1"/>
    <col min="20" max="20" width="10.625" style="1" customWidth="1"/>
    <col min="21" max="21" width="11" style="1" customWidth="1"/>
    <col min="22" max="22" width="10.75" style="1" customWidth="1"/>
    <col min="23" max="23" width="13.5" style="1" customWidth="1"/>
    <col min="24" max="24" width="15.25" style="1" customWidth="1"/>
    <col min="25" max="25" width="28.125" style="1" customWidth="1"/>
    <col min="26" max="26" width="9" style="1"/>
    <col min="27" max="28" width="12.75" style="1" bestFit="1" customWidth="1"/>
    <col min="29" max="33" width="9" style="1"/>
    <col min="34" max="34" width="11" style="1" customWidth="1"/>
    <col min="35" max="38" width="9" style="1"/>
    <col min="39" max="39" width="13.25" style="1" customWidth="1"/>
    <col min="40" max="40" width="10.875" style="1" customWidth="1"/>
    <col min="41" max="41" width="14" style="1" customWidth="1"/>
    <col min="42" max="43" width="13.375" style="1" customWidth="1"/>
    <col min="44" max="45" width="10.125" style="1" customWidth="1"/>
    <col min="46" max="46" width="14.75" style="1" customWidth="1"/>
    <col min="47" max="47" width="14.25" style="1" customWidth="1"/>
    <col min="48" max="48" width="10" style="1" customWidth="1"/>
    <col min="49" max="49" width="11.75" style="1" customWidth="1"/>
    <col min="50" max="16384" width="9" style="1"/>
  </cols>
  <sheetData>
    <row r="2" spans="2:49" x14ac:dyDescent="0.15">
      <c r="K2" s="3">
        <v>15</v>
      </c>
      <c r="O2" s="1" t="s">
        <v>81</v>
      </c>
      <c r="P2" s="1" t="s">
        <v>82</v>
      </c>
      <c r="R2" s="23" t="s">
        <v>47</v>
      </c>
      <c r="AI2" s="1" t="s">
        <v>60</v>
      </c>
      <c r="AJ2" s="1" t="s">
        <v>61</v>
      </c>
      <c r="AK2" s="1" t="s">
        <v>61</v>
      </c>
      <c r="AM2" s="23" t="s">
        <v>64</v>
      </c>
      <c r="AO2" s="23" t="s">
        <v>83</v>
      </c>
      <c r="AP2" s="23" t="s">
        <v>64</v>
      </c>
      <c r="AQ2" s="23" t="s">
        <v>64</v>
      </c>
    </row>
    <row r="3" spans="2:49" ht="29.25" customHeight="1" x14ac:dyDescent="0.15">
      <c r="B3" s="6" t="s">
        <v>1</v>
      </c>
      <c r="C3" s="7" t="s">
        <v>58</v>
      </c>
      <c r="D3" s="7" t="s">
        <v>0</v>
      </c>
      <c r="E3" s="7" t="s">
        <v>2</v>
      </c>
      <c r="F3" s="7" t="s">
        <v>3</v>
      </c>
      <c r="G3" s="7" t="s">
        <v>8</v>
      </c>
      <c r="H3" s="7" t="s">
        <v>9</v>
      </c>
      <c r="I3" s="7" t="s">
        <v>6</v>
      </c>
      <c r="J3" s="7" t="s">
        <v>7</v>
      </c>
      <c r="K3" s="8" t="s">
        <v>21</v>
      </c>
      <c r="L3" s="9" t="s">
        <v>18</v>
      </c>
      <c r="M3" s="9" t="s">
        <v>19</v>
      </c>
      <c r="N3" s="8" t="s">
        <v>23</v>
      </c>
      <c r="O3" s="8" t="s">
        <v>79</v>
      </c>
      <c r="P3" s="8" t="s">
        <v>80</v>
      </c>
      <c r="Q3" s="8" t="s">
        <v>24</v>
      </c>
      <c r="R3" s="8" t="s">
        <v>20</v>
      </c>
      <c r="S3" s="8" t="s">
        <v>22</v>
      </c>
      <c r="T3" s="8" t="s">
        <v>28</v>
      </c>
      <c r="U3" s="8" t="s">
        <v>29</v>
      </c>
      <c r="V3" s="8" t="s">
        <v>30</v>
      </c>
      <c r="W3" s="9" t="s">
        <v>25</v>
      </c>
      <c r="X3" s="9" t="s">
        <v>26</v>
      </c>
      <c r="Y3" s="8" t="s">
        <v>27</v>
      </c>
      <c r="Z3" s="9" t="s">
        <v>31</v>
      </c>
      <c r="AA3" s="9" t="s">
        <v>88</v>
      </c>
      <c r="AB3" s="9" t="s">
        <v>89</v>
      </c>
      <c r="AC3" s="9" t="s">
        <v>90</v>
      </c>
      <c r="AD3" s="9" t="s">
        <v>32</v>
      </c>
      <c r="AE3" s="9" t="s">
        <v>33</v>
      </c>
      <c r="AF3" s="9" t="s">
        <v>34</v>
      </c>
      <c r="AG3" s="2" t="s">
        <v>63</v>
      </c>
      <c r="AH3" s="2" t="s">
        <v>35</v>
      </c>
      <c r="AI3" s="2" t="s">
        <v>36</v>
      </c>
      <c r="AJ3" s="2" t="s">
        <v>37</v>
      </c>
      <c r="AK3" s="2" t="s">
        <v>38</v>
      </c>
      <c r="AL3" s="8" t="s">
        <v>54</v>
      </c>
      <c r="AM3" s="8" t="s">
        <v>55</v>
      </c>
      <c r="AN3" s="8" t="s">
        <v>56</v>
      </c>
      <c r="AO3" s="8" t="s">
        <v>57</v>
      </c>
      <c r="AP3" s="15" t="s">
        <v>48</v>
      </c>
      <c r="AQ3" s="15" t="s">
        <v>59</v>
      </c>
      <c r="AR3" s="15" t="s">
        <v>49</v>
      </c>
      <c r="AS3" s="15" t="s">
        <v>50</v>
      </c>
      <c r="AT3" s="16" t="s">
        <v>51</v>
      </c>
      <c r="AU3" s="16" t="s">
        <v>62</v>
      </c>
      <c r="AV3" s="16" t="s">
        <v>52</v>
      </c>
      <c r="AW3" s="16" t="s">
        <v>53</v>
      </c>
    </row>
    <row r="4" spans="2:49" x14ac:dyDescent="0.15">
      <c r="B4" s="1">
        <f>入力データおよび発生応力!B4</f>
        <v>1</v>
      </c>
      <c r="C4" s="1">
        <f>ABS(入力データおよび発生応力!C4)</f>
        <v>34.131827000000001</v>
      </c>
      <c r="D4" s="1">
        <f>入力データおよび発生応力!D4</f>
        <v>69.258272000000005</v>
      </c>
      <c r="E4" s="1">
        <f>入力データおよび発生応力!E4</f>
        <v>40</v>
      </c>
      <c r="F4" s="1">
        <f>入力データおよび発生応力!F4</f>
        <v>100</v>
      </c>
      <c r="G4" s="1">
        <f>IF(入力データおよび発生応力!C4&gt;0,入力データおよび発生応力!I4,入力データおよび発生応力!E4-入力データおよび発生応力!K4)</f>
        <v>28</v>
      </c>
      <c r="H4" s="1">
        <f>IF(入力データおよび発生応力!C4&gt;0,入力データおよび発生応力!J4,入力データおよび発生応力!L4)</f>
        <v>11.46</v>
      </c>
      <c r="I4" s="1">
        <f>IF(入力データおよび発生応力!C4&gt;0,入力データおよび発生応力!K4,入力データおよび発生応力!E4-入力データおよび発生応力!I4)</f>
        <v>12</v>
      </c>
      <c r="J4" s="1">
        <f>IF(入力データおよび発生応力!C4&gt;0,入力データおよび発生応力!L4,入力データおよび発生応力!J4)</f>
        <v>11.46</v>
      </c>
      <c r="K4" s="1">
        <f>$K$2</f>
        <v>15</v>
      </c>
      <c r="L4" s="1">
        <f>H4/(F4*G4)</f>
        <v>4.0928571428571429E-3</v>
      </c>
      <c r="M4" s="1">
        <f>J4/(F4*G4)</f>
        <v>4.0928571428571429E-3</v>
      </c>
      <c r="N4" s="5">
        <f>E4/2</f>
        <v>20</v>
      </c>
      <c r="O4" s="5">
        <f>(F4*E4^2/2+K4*H4*G4+K4*J4*I4)/(F4*E4+K4*H4+K4*J4)</f>
        <v>20.000000000000004</v>
      </c>
      <c r="P4" s="5">
        <f>(H4*G4+J4*I4)/(H4+J4)</f>
        <v>19.999999999999996</v>
      </c>
      <c r="Q4" s="5">
        <f>IF(D4=0,"",C4/D4*100)</f>
        <v>49.281950031903769</v>
      </c>
      <c r="R4" s="17">
        <f>IF(D4=0,"",(Q4-N4)/G4)</f>
        <v>1.0457839297108489</v>
      </c>
      <c r="S4" s="17">
        <f>I4/G4</f>
        <v>0.42857142857142855</v>
      </c>
      <c r="T4" s="17">
        <f>IF(D4=0,"",3*R4)</f>
        <v>3.1373517891325466</v>
      </c>
      <c r="U4" s="17">
        <f>IF(D4=0,"",6*K4*(L4*(1+R4)+M4*(R4+S4)))</f>
        <v>1.2966684505843251</v>
      </c>
      <c r="V4" s="17">
        <f>IF(D4=0,"",-6*K4*(L4*(1+R4)+M4*S4*(R4+S4)))</f>
        <v>-0.98633169210833727</v>
      </c>
      <c r="W4" s="17">
        <f>IF(D4=0,"",-(T4^2)/3+U4)</f>
        <v>-1.9843236323400719</v>
      </c>
      <c r="X4" s="17">
        <f>IF(D4=0,"",2/27*T4^3-T4*U4/3+V4)</f>
        <v>-5.489419067191792E-2</v>
      </c>
      <c r="Y4" s="18">
        <f>IF(D4=0,"",(X4/2)^2+(W4/3)^3)</f>
        <v>-0.28863014683373106</v>
      </c>
      <c r="Z4" s="1" t="str">
        <f>IF(D4=0,"",IF(Y4&gt;0,"1","3"))</f>
        <v>3</v>
      </c>
      <c r="AA4" s="1">
        <f>IF(D4=0,"",IF(Y4&gt;0,-X4/2+SQRT(Y4),SQRT((X4/2)^2+ABS(Y4))))</f>
        <v>0.53794376088594265</v>
      </c>
      <c r="AB4" s="1">
        <f>IF(D4=0,"",IF(Y4&gt;0,-X4/2-SQRT(Y4),SQRT((X4/2)^2+ABS(Y4))))</f>
        <v>0.53794376088594265</v>
      </c>
      <c r="AC4" s="1">
        <f>IF(D4=0,"",IF(Y4&gt;0,0,ACOS(-X4/2/AA4)))</f>
        <v>1.5197519240155462</v>
      </c>
      <c r="AD4" s="5">
        <f>IF(D4=0,"",IF(Y4&gt;0,AA4^(1/3)+AB4^(1/3)-T4/3,2*AA4^(1/3)*COS(AC4/3)-T4/3))</f>
        <v>0.37650970112136894</v>
      </c>
      <c r="AE4" s="1">
        <f>IF(D4=0,"",IF(Y4&gt;0,"-",-2*AA4^(1/3)*COS(AC4/3-PI()/3)-T4/3))</f>
        <v>-2.4404029487392571</v>
      </c>
      <c r="AF4" s="1">
        <f>IF(D4=0,"",IF(Y4&gt;0,"-",-2*AA4^(1/3)*COS(AC4/3+PI()/3)-T4/3))</f>
        <v>-1.0734585415146587</v>
      </c>
      <c r="AG4" s="5">
        <f>IF(D4=0,-K4*(L4+M4)+SQRT(K4^2*(L4+M4)^2+2*K4*(L4+S4*M4)),IF(Y4&gt;0,AD4,IF(AD4&gt;1,IF(AF4&gt;0,AF4,AD4),AD4)))</f>
        <v>0.37650970112136894</v>
      </c>
      <c r="AH4" s="5">
        <f>IF(AG4*G4&gt;E4,IF(D4&gt;0,"圧縮","引張"),AG4*G4)</f>
        <v>10.54227163139833</v>
      </c>
      <c r="AI4" s="17">
        <f>IF(D4=0,C4*1000/(F4*G4^2)/(1/3*AG4^2+(AG4-S4)^2/AG4*K4*M4+(1-AG4)^2/AG4*K4*L4),IF(AH4="圧縮",AP4,IF(AH4="引張",0,D4/(F4*G4)*10/(AG4/2-K4*L4*(1-AG4)/AG4+K4*M4*(AG4-S4)/AG4))))</f>
        <v>3.1670735090803479</v>
      </c>
      <c r="AJ4" s="5">
        <f>IF(AH4="圧縮",AR4,IF(AH4="引張",AV4,(1/AG4-1)*K4*AI4))</f>
        <v>78.668873718232717</v>
      </c>
      <c r="AK4" s="5">
        <f>IF(AH4="圧縮",AS4,IF(AH4="引張",AW4,-(1-S4/AG4)*K4*AI4))</f>
        <v>6.5688872299824617</v>
      </c>
      <c r="AL4" s="1">
        <f>F4*E4+K4*(H4+J4)</f>
        <v>4343.8</v>
      </c>
      <c r="AM4" s="19">
        <f>1/3*F4*(O4^3+(E4-O4)^3)+K4*(H4*(G4-O4)^2+J4*(O4-I4)^2)</f>
        <v>555336.53333333321</v>
      </c>
      <c r="AN4" s="1">
        <f>K4*(H4+J4)</f>
        <v>343.8</v>
      </c>
      <c r="AO4" s="19">
        <f>K4*(H4*(G4-P4)^2+J4*(P4-I4)^2)</f>
        <v>22003.200000000001</v>
      </c>
      <c r="AP4" s="5">
        <f>D4*10/AL4+C4*1000/AM4*O4</f>
        <v>1.3886720523716145</v>
      </c>
      <c r="AQ4" s="5">
        <f>D4*10/AL4-C4*1000/AM4*(E4-O4)</f>
        <v>-1.0697887152013943</v>
      </c>
      <c r="AR4" s="5">
        <f>-K4*(AP4-G4/E4*(AP4-AQ4))</f>
        <v>4.9837572739423743</v>
      </c>
      <c r="AS4" s="5">
        <f>-K4*(AI4-I4/E4*(AP4-AQ4))</f>
        <v>-36.443029182126679</v>
      </c>
      <c r="AT4" s="5">
        <f>D4*10/AN4+(C4*1000000+D4*1000*(P4-N4)*10)/(AO4*10000)*P4*10</f>
        <v>33.038914070680626</v>
      </c>
      <c r="AU4" s="5">
        <f>D4*10/AN4-(C4*1000000+D4*1000*(P4-N4)*10)/(AO4*10000)*(E4-P4)*10</f>
        <v>-29.009927915939507</v>
      </c>
      <c r="AV4" s="5">
        <f>-K4*(AT4-G4/E4*(AT4-AU4))</f>
        <v>155.92912979930193</v>
      </c>
      <c r="AW4" s="5">
        <f>-K4*(AT4-I4/E4*(AT4-AU4))</f>
        <v>-216.36392212041878</v>
      </c>
    </row>
    <row r="5" spans="2:49" x14ac:dyDescent="0.15">
      <c r="B5" s="1">
        <f>入力データおよび発生応力!B5</f>
        <v>2</v>
      </c>
      <c r="C5" s="1">
        <f>ABS(入力データおよび発生応力!C5)</f>
        <v>24.472639999999998</v>
      </c>
      <c r="D5" s="1">
        <f>入力データおよび発生応力!D5</f>
        <v>101.04268999999999</v>
      </c>
      <c r="E5" s="1">
        <f>入力データおよび発生応力!E5</f>
        <v>40</v>
      </c>
      <c r="F5" s="1">
        <f>入力データおよび発生応力!F5</f>
        <v>100</v>
      </c>
      <c r="G5" s="1">
        <f>IF(入力データおよび発生応力!C5&gt;0,入力データおよび発生応力!I5,入力データおよび発生応力!E5-入力データおよび発生応力!K5)</f>
        <v>28</v>
      </c>
      <c r="H5" s="1">
        <f>IF(入力データおよび発生応力!C5&gt;0,入力データおよび発生応力!J5,入力データおよび発生応力!L5)</f>
        <v>11.46</v>
      </c>
      <c r="I5" s="1">
        <f>IF(入力データおよび発生応力!C5&gt;0,入力データおよび発生応力!K5,入力データおよび発生応力!E5-入力データおよび発生応力!I5)</f>
        <v>12</v>
      </c>
      <c r="J5" s="1">
        <f>IF(入力データおよび発生応力!C5&gt;0,入力データおよび発生応力!L5,入力データおよび発生応力!J5)</f>
        <v>11.46</v>
      </c>
      <c r="K5" s="1">
        <f t="shared" ref="K5:K8" si="0">$K$2</f>
        <v>15</v>
      </c>
      <c r="L5" s="1">
        <f t="shared" ref="L5:L8" si="1">H5/(F5*G5)</f>
        <v>4.0928571428571429E-3</v>
      </c>
      <c r="M5" s="1">
        <f t="shared" ref="M5:M8" si="2">J5/(F5*G5)</f>
        <v>4.0928571428571429E-3</v>
      </c>
      <c r="N5" s="5">
        <f t="shared" ref="N5:N8" si="3">E5/2</f>
        <v>20</v>
      </c>
      <c r="O5" s="5">
        <f t="shared" ref="O5:O8" si="4">(F5*E5^2/2+K5*H5*G5+K5*J5*I5)/(F5*E5+K5*H5+K5*J5)</f>
        <v>20.000000000000004</v>
      </c>
      <c r="P5" s="5">
        <f t="shared" ref="P5:P8" si="5">(H5*G5+J5*I5)/(H5+J5)</f>
        <v>19.999999999999996</v>
      </c>
      <c r="Q5" s="5">
        <f t="shared" ref="Q5:Q8" si="6">IF(D5=0,"",C5/D5*100)</f>
        <v>24.220099445095929</v>
      </c>
      <c r="R5" s="17">
        <f t="shared" ref="R5:R8" si="7">IF(D5=0,"",(Q5-N5)/G5)</f>
        <v>0.15071783732485461</v>
      </c>
      <c r="S5" s="17">
        <f t="shared" ref="S5:S8" si="8">I5/G5</f>
        <v>0.42857142857142855</v>
      </c>
      <c r="T5" s="17">
        <f t="shared" ref="T5:T8" si="9">IF(D5=0,"",3*R5)</f>
        <v>0.45215351197456383</v>
      </c>
      <c r="U5" s="17">
        <f t="shared" ref="U5:U8" si="10">IF(D5=0,"",6*K5*(L5*(1+R5)+M5*(R5+S5)))</f>
        <v>0.63726047366510052</v>
      </c>
      <c r="V5" s="17">
        <f t="shared" ref="V5:V8" si="11">IF(D5=0,"",-6*K5*(L5*(1+R5)+M5*S5*(R5+S5)))</f>
        <v>-0.51532599430889103</v>
      </c>
      <c r="W5" s="17">
        <f t="shared" ref="W5:W8" si="12">IF(D5=0,"",-(T5^2)/3+U5)</f>
        <v>0.56911287420145651</v>
      </c>
      <c r="X5" s="17">
        <f t="shared" ref="X5:X8" si="13">IF(D5=0,"",2/27*T5^3-T5*U5/3+V5)</f>
        <v>-0.60452514217228026</v>
      </c>
      <c r="Y5" s="18">
        <f t="shared" ref="Y5:Y8" si="14">IF(D5=0,"",(X5/2)^2+(W5/3)^3)</f>
        <v>9.81896864552569E-2</v>
      </c>
      <c r="Z5" s="1" t="str">
        <f t="shared" ref="Z5:Z8" si="15">IF(D5=0,"",IF(Y5&gt;0,"1","3"))</f>
        <v>1</v>
      </c>
      <c r="AA5" s="1">
        <f t="shared" ref="AA5:AA8" si="16">IF(D5=0,"",IF(Y5&gt;0,-X5/2+SQRT(Y5),SQRT((X5/2)^2+ABS(Y5))))</f>
        <v>0.61561490705199329</v>
      </c>
      <c r="AB5" s="1">
        <f t="shared" ref="AB5:AB8" si="17">IF(D5=0,"",IF(Y5&gt;0,-X5/2-SQRT(Y5),SQRT((X5/2)^2+ABS(Y5))))</f>
        <v>-1.1089764879713027E-2</v>
      </c>
      <c r="AC5" s="1">
        <f t="shared" ref="AC5:AC8" si="18">IF(D5=0,"",IF(Y5&gt;0,0,ACOS(-X5/2/AA5)))</f>
        <v>0</v>
      </c>
      <c r="AD5" s="5">
        <f t="shared" ref="AD5:AD8" si="19">IF(D5=0,"",IF(Y5&gt;0,AA5^(1/3)+AB5^(1/3)-T5/3,2*AA5^(1/3)*COS(AC5/3)-T5/3))</f>
        <v>0.47696766619348691</v>
      </c>
      <c r="AE5" s="1" t="str">
        <f t="shared" ref="AE5:AE8" si="20">IF(D5=0,"",IF(Y5&gt;0,"-",-2*AA5^(1/3)*COS(AC5/3-PI()/3)-T5/3))</f>
        <v>-</v>
      </c>
      <c r="AF5" s="1" t="str">
        <f t="shared" ref="AF5:AF8" si="21">IF(D5=0,"",IF(Y5&gt;0,"-",-2*AA5^(1/3)*COS(AC5/3+PI()/3)-T5/3))</f>
        <v>-</v>
      </c>
      <c r="AG5" s="5">
        <f t="shared" ref="AG5:AG8" si="22">IF(D5=0,-K5*(L5+M5)+SQRT(K5^2*(L5+M5)^2+2*K5*(L5+S5*M5)),IF(Y5&gt;0,AD5,IF(AD5&gt;1,IF(AF5&gt;0,AF5,AD5),AD5)))</f>
        <v>0.47696766619348691</v>
      </c>
      <c r="AH5" s="5">
        <f t="shared" ref="AH5:AH8" si="23">IF(AG5*G5&gt;E5,IF(D5&gt;0,"圧縮","引張"),AG5*G5)</f>
        <v>13.355094653417634</v>
      </c>
      <c r="AI5" s="17">
        <f t="shared" ref="AI5:AI8" si="24">IF(D5=0,C5*1000/(F5*G5^2)/(1/3*AG5^2+(AG5-S5)^2/AG5*K5*M5+(1-AG5)^2/AG5*K5*L5),IF(AH5="圧縮",AP5,IF(AH5="引張",0,D5/(F5*G5)*10/(AG5/2-K5*L5*(1-AG5)/AG5+K5*M5*(AG5-S5)/AG5))))</f>
        <v>2.0343003844732945</v>
      </c>
      <c r="AJ5" s="5">
        <f t="shared" ref="AJ5:AJ8" si="25">IF(AH5="圧縮",AR5,IF(AH5="引張",AV5,(1/AG5-1)*K5*AI5))</f>
        <v>33.461541101287033</v>
      </c>
      <c r="AK5" s="5">
        <f t="shared" ref="AK5:AK8" si="26">IF(AH5="圧縮",AS5,IF(AH5="引張",AW5,-(1-S5/AG5)*K5*AI5))</f>
        <v>-3.0961999663623714</v>
      </c>
      <c r="AL5" s="1">
        <f t="shared" ref="AL5:AL8" si="27">F5*E5+K5*(H5+J5)</f>
        <v>4343.8</v>
      </c>
      <c r="AM5" s="19">
        <f t="shared" ref="AM5:AM8" si="28">1/3*F5*(O5^3+(E5-O5)^3)+K5*(H5*(G5-O5)^2+J5*(O5-I5)^2)</f>
        <v>555336.53333333321</v>
      </c>
      <c r="AN5" s="1">
        <f t="shared" ref="AN5:AN8" si="29">K5*(H5+J5)</f>
        <v>343.8</v>
      </c>
      <c r="AO5" s="19">
        <f t="shared" ref="AO5:AO8" si="30">K5*(H5*(G5-P5)^2+J5*(P5-I5)^2)</f>
        <v>22003.200000000001</v>
      </c>
      <c r="AP5" s="5">
        <f t="shared" ref="AP5:AP8" si="31">D5*10/AL5+C5*1000/AM5*O5</f>
        <v>1.1139760955370246</v>
      </c>
      <c r="AQ5" s="5">
        <f t="shared" ref="AQ5:AQ8" si="32">D5*10/AL5-C5*1000/AM5*(E5-O5)</f>
        <v>-0.64874892117356375</v>
      </c>
      <c r="AR5" s="5">
        <f t="shared" ref="AR5:AR8" si="33">-K5*(AP5-G5/E5*(AP5-AQ5))</f>
        <v>1.7989712424058091</v>
      </c>
      <c r="AS5" s="5">
        <f t="shared" ref="AS5:AS8" si="34">-K5*(AI5-I5/E5*(AP5-AQ5))</f>
        <v>-22.582243191901771</v>
      </c>
      <c r="AT5" s="5">
        <f t="shared" ref="AT5:AT8" si="35">D5*10/AN5+(C5*1000000+D5*1000*(P5-N5)*10)/(AO5*10000)*P5*10</f>
        <v>25.183615183246065</v>
      </c>
      <c r="AU5" s="5">
        <f t="shared" ref="AU5:AU8" si="36">D5*10/AN5-(C5*1000000+D5*1000*(P5-N5)*10)/(AO5*10000)*(E5-P5)*10</f>
        <v>-19.305622745782433</v>
      </c>
      <c r="AV5" s="5">
        <f t="shared" ref="AV5:AV8" si="37">-K5*(AT5-G5/E5*(AT5-AU5))</f>
        <v>89.382770506108201</v>
      </c>
      <c r="AW5" s="5">
        <f t="shared" ref="AW5:AW8" si="38">-K5*(AT5-I5/E5*(AT5-AU5))</f>
        <v>-177.55265706806273</v>
      </c>
    </row>
    <row r="6" spans="2:49" x14ac:dyDescent="0.15">
      <c r="B6" s="1">
        <f>入力データおよび発生応力!B6</f>
        <v>3</v>
      </c>
      <c r="C6" s="1">
        <f>ABS(入力データおよび発生応力!C6)</f>
        <v>22.938780000000001</v>
      </c>
      <c r="D6" s="1">
        <f>入力データおよび発生応力!D6</f>
        <v>-82.388076999999996</v>
      </c>
      <c r="E6" s="1">
        <f>入力データおよび発生応力!E6</f>
        <v>40</v>
      </c>
      <c r="F6" s="1">
        <f>入力データおよび発生応力!F6</f>
        <v>100</v>
      </c>
      <c r="G6" s="1">
        <f>IF(入力データおよび発生応力!C6&gt;0,入力データおよび発生応力!I6,入力データおよび発生応力!E6-入力データおよび発生応力!K6)</f>
        <v>28</v>
      </c>
      <c r="H6" s="1">
        <f>IF(入力データおよび発生応力!C6&gt;0,入力データおよび発生応力!J6,入力データおよび発生応力!L6)</f>
        <v>11.46</v>
      </c>
      <c r="I6" s="1">
        <f>IF(入力データおよび発生応力!C6&gt;0,入力データおよび発生応力!K6,入力データおよび発生応力!E6-入力データおよび発生応力!I6)</f>
        <v>12</v>
      </c>
      <c r="J6" s="1">
        <f>IF(入力データおよび発生応力!C6&gt;0,入力データおよび発生応力!L6,入力データおよび発生応力!J6)</f>
        <v>11.46</v>
      </c>
      <c r="K6" s="1">
        <f t="shared" si="0"/>
        <v>15</v>
      </c>
      <c r="L6" s="1">
        <f t="shared" si="1"/>
        <v>4.0928571428571429E-3</v>
      </c>
      <c r="M6" s="1">
        <f t="shared" si="2"/>
        <v>4.0928571428571429E-3</v>
      </c>
      <c r="N6" s="5">
        <f t="shared" si="3"/>
        <v>20</v>
      </c>
      <c r="O6" s="5">
        <f t="shared" si="4"/>
        <v>20.000000000000004</v>
      </c>
      <c r="P6" s="5">
        <f t="shared" si="5"/>
        <v>19.999999999999996</v>
      </c>
      <c r="Q6" s="5">
        <f t="shared" si="6"/>
        <v>-27.842353936723153</v>
      </c>
      <c r="R6" s="17">
        <f t="shared" si="7"/>
        <v>-1.7086554977401127</v>
      </c>
      <c r="S6" s="17">
        <f t="shared" si="8"/>
        <v>0.42857142857142855</v>
      </c>
      <c r="T6" s="17">
        <f t="shared" si="9"/>
        <v>-5.1259664932203384</v>
      </c>
      <c r="U6" s="17">
        <f t="shared" si="10"/>
        <v>-0.73256642475347611</v>
      </c>
      <c r="V6" s="17">
        <f t="shared" si="11"/>
        <v>0.46312179027580658</v>
      </c>
      <c r="W6" s="17">
        <f t="shared" si="12"/>
        <v>-9.4910772546260134</v>
      </c>
      <c r="X6" s="17">
        <f t="shared" si="13"/>
        <v>-10.76543364649106</v>
      </c>
      <c r="Y6" s="18">
        <f t="shared" si="14"/>
        <v>-2.691597934752437</v>
      </c>
      <c r="Z6" s="1" t="str">
        <f t="shared" si="15"/>
        <v>3</v>
      </c>
      <c r="AA6" s="1">
        <f t="shared" si="16"/>
        <v>5.627187426592692</v>
      </c>
      <c r="AB6" s="1">
        <f t="shared" si="17"/>
        <v>5.627187426592692</v>
      </c>
      <c r="AC6" s="1">
        <f t="shared" si="18"/>
        <v>0.29584730371758861</v>
      </c>
      <c r="AD6" s="5">
        <f t="shared" si="19"/>
        <v>5.2487260604554775</v>
      </c>
      <c r="AE6" s="1">
        <f t="shared" si="20"/>
        <v>-0.36469902612140603</v>
      </c>
      <c r="AF6" s="1">
        <f t="shared" si="21"/>
        <v>0.24193945888626511</v>
      </c>
      <c r="AG6" s="5">
        <f t="shared" si="22"/>
        <v>0.24193945888626511</v>
      </c>
      <c r="AH6" s="5">
        <f t="shared" si="23"/>
        <v>6.7743048488154232</v>
      </c>
      <c r="AI6" s="17">
        <f t="shared" si="24"/>
        <v>2.477861850201966</v>
      </c>
      <c r="AJ6" s="5">
        <f t="shared" si="25"/>
        <v>116.45698289249692</v>
      </c>
      <c r="AK6" s="5">
        <f t="shared" si="26"/>
        <v>28.671319666481832</v>
      </c>
      <c r="AL6" s="1">
        <f t="shared" si="27"/>
        <v>4343.8</v>
      </c>
      <c r="AM6" s="19">
        <f t="shared" si="28"/>
        <v>555336.53333333321</v>
      </c>
      <c r="AN6" s="1">
        <f t="shared" si="29"/>
        <v>343.8</v>
      </c>
      <c r="AO6" s="19">
        <f t="shared" si="30"/>
        <v>22003.200000000001</v>
      </c>
      <c r="AP6" s="5">
        <f t="shared" si="31"/>
        <v>0.63645356038436995</v>
      </c>
      <c r="AQ6" s="5">
        <f t="shared" si="32"/>
        <v>-1.0157899801090347</v>
      </c>
      <c r="AR6" s="5">
        <f t="shared" si="33"/>
        <v>7.8017537694151979</v>
      </c>
      <c r="AS6" s="5">
        <f t="shared" si="34"/>
        <v>-29.732831820809167</v>
      </c>
      <c r="AT6" s="5">
        <f t="shared" si="35"/>
        <v>18.454008086096568</v>
      </c>
      <c r="AU6" s="5">
        <f t="shared" si="36"/>
        <v>-23.246799069226299</v>
      </c>
      <c r="AV6" s="5">
        <f t="shared" si="37"/>
        <v>161.04835383944149</v>
      </c>
      <c r="AW6" s="5">
        <f t="shared" si="38"/>
        <v>-89.156489092495633</v>
      </c>
    </row>
    <row r="7" spans="2:49" x14ac:dyDescent="0.15">
      <c r="B7" s="1">
        <f>入力データおよび発生応力!B7</f>
        <v>4</v>
      </c>
      <c r="C7" s="1">
        <f>ABS(入力データおよび発生応力!C7)</f>
        <v>8.4932242000000002</v>
      </c>
      <c r="D7" s="1">
        <f>入力データおよび発生応力!D7</f>
        <v>198.53564</v>
      </c>
      <c r="E7" s="1">
        <f>入力データおよび発生応力!E7</f>
        <v>40</v>
      </c>
      <c r="F7" s="1">
        <f>入力データおよび発生応力!F7</f>
        <v>100</v>
      </c>
      <c r="G7" s="1">
        <f>IF(入力データおよび発生応力!C7&gt;0,入力データおよび発生応力!I7,入力データおよび発生応力!E7-入力データおよび発生応力!K7)</f>
        <v>28</v>
      </c>
      <c r="H7" s="1">
        <f>IF(入力データおよび発生応力!C7&gt;0,入力データおよび発生応力!J7,入力データおよび発生応力!L7)</f>
        <v>11.46</v>
      </c>
      <c r="I7" s="1">
        <f>IF(入力データおよび発生応力!C7&gt;0,入力データおよび発生応力!K7,入力データおよび発生応力!E7-入力データおよび発生応力!I7)</f>
        <v>12</v>
      </c>
      <c r="J7" s="1">
        <f>IF(入力データおよび発生応力!C7&gt;0,入力データおよび発生応力!L7,入力データおよび発生応力!J7)</f>
        <v>11.46</v>
      </c>
      <c r="K7" s="1">
        <f t="shared" si="0"/>
        <v>15</v>
      </c>
      <c r="L7" s="1">
        <f t="shared" si="1"/>
        <v>4.0928571428571429E-3</v>
      </c>
      <c r="M7" s="1">
        <f t="shared" si="2"/>
        <v>4.0928571428571429E-3</v>
      </c>
      <c r="N7" s="5">
        <f t="shared" si="3"/>
        <v>20</v>
      </c>
      <c r="O7" s="5">
        <f t="shared" si="4"/>
        <v>20.000000000000004</v>
      </c>
      <c r="P7" s="5">
        <f t="shared" si="5"/>
        <v>19.999999999999996</v>
      </c>
      <c r="Q7" s="5">
        <f t="shared" si="6"/>
        <v>4.2779342792054873</v>
      </c>
      <c r="R7" s="17">
        <f t="shared" si="7"/>
        <v>-0.5615023471712326</v>
      </c>
      <c r="S7" s="17">
        <f t="shared" si="8"/>
        <v>0.42857142857142855</v>
      </c>
      <c r="T7" s="17">
        <f t="shared" si="9"/>
        <v>-1.6845070415136978</v>
      </c>
      <c r="U7" s="17">
        <f t="shared" si="10"/>
        <v>0.11255768917276884</v>
      </c>
      <c r="V7" s="17">
        <f t="shared" si="11"/>
        <v>-0.1405382911000827</v>
      </c>
      <c r="W7" s="17">
        <f t="shared" si="12"/>
        <v>-0.83329696846364143</v>
      </c>
      <c r="X7" s="17">
        <f t="shared" si="13"/>
        <v>-0.43140329133452759</v>
      </c>
      <c r="Y7" s="18">
        <f t="shared" si="14"/>
        <v>2.5096535244881622E-2</v>
      </c>
      <c r="Z7" s="1" t="str">
        <f t="shared" si="15"/>
        <v>1</v>
      </c>
      <c r="AA7" s="1">
        <f t="shared" si="16"/>
        <v>0.3741205057972421</v>
      </c>
      <c r="AB7" s="1">
        <f t="shared" si="17"/>
        <v>5.7282785537285524E-2</v>
      </c>
      <c r="AC7" s="1">
        <f t="shared" si="18"/>
        <v>0</v>
      </c>
      <c r="AD7" s="5">
        <f t="shared" si="19"/>
        <v>1.667548431961825</v>
      </c>
      <c r="AE7" s="1" t="str">
        <f t="shared" si="20"/>
        <v>-</v>
      </c>
      <c r="AF7" s="1" t="str">
        <f t="shared" si="21"/>
        <v>-</v>
      </c>
      <c r="AG7" s="5">
        <f t="shared" si="22"/>
        <v>1.667548431961825</v>
      </c>
      <c r="AH7" s="5" t="str">
        <f t="shared" si="23"/>
        <v>圧縮</v>
      </c>
      <c r="AI7" s="17">
        <f t="shared" si="24"/>
        <v>0.76293186513438527</v>
      </c>
      <c r="AJ7" s="5">
        <f t="shared" si="25"/>
        <v>-5.0205681167124521</v>
      </c>
      <c r="AK7" s="5">
        <f t="shared" si="26"/>
        <v>-8.6910880368857821</v>
      </c>
      <c r="AL7" s="1">
        <f t="shared" si="27"/>
        <v>4343.8</v>
      </c>
      <c r="AM7" s="19">
        <f t="shared" si="28"/>
        <v>555336.53333333321</v>
      </c>
      <c r="AN7" s="1">
        <f t="shared" si="29"/>
        <v>343.8</v>
      </c>
      <c r="AO7" s="19">
        <f t="shared" si="30"/>
        <v>22003.200000000001</v>
      </c>
      <c r="AP7" s="5">
        <f t="shared" si="31"/>
        <v>0.76293186513438527</v>
      </c>
      <c r="AQ7" s="5">
        <f t="shared" si="32"/>
        <v>0.15117854510549694</v>
      </c>
      <c r="AR7" s="5">
        <f t="shared" si="33"/>
        <v>-5.0205681167124521</v>
      </c>
      <c r="AS7" s="5">
        <f t="shared" si="34"/>
        <v>-8.6910880368857821</v>
      </c>
      <c r="AT7" s="5">
        <f t="shared" si="35"/>
        <v>13.494732293484578</v>
      </c>
      <c r="AU7" s="5">
        <f t="shared" si="36"/>
        <v>-1.9452477094240797</v>
      </c>
      <c r="AV7" s="5">
        <f t="shared" si="37"/>
        <v>-40.301194371727775</v>
      </c>
      <c r="AW7" s="5">
        <f t="shared" si="38"/>
        <v>-132.94107438917968</v>
      </c>
    </row>
    <row r="8" spans="2:49" x14ac:dyDescent="0.15">
      <c r="B8" s="1">
        <f>入力データおよび発生応力!B8</f>
        <v>5</v>
      </c>
      <c r="C8" s="1">
        <f>ABS(入力データおよび発生応力!C8)</f>
        <v>1.8841059</v>
      </c>
      <c r="D8" s="1">
        <f>入力データおよび発生応力!D8</f>
        <v>-103.07979</v>
      </c>
      <c r="E8" s="1">
        <f>入力データおよび発生応力!E8</f>
        <v>40</v>
      </c>
      <c r="F8" s="1">
        <f>入力データおよび発生応力!F8</f>
        <v>100</v>
      </c>
      <c r="G8" s="1">
        <f>IF(入力データおよび発生応力!C8&gt;0,入力データおよび発生応力!I8,入力データおよび発生応力!E8-入力データおよび発生応力!K8)</f>
        <v>28</v>
      </c>
      <c r="H8" s="1">
        <f>IF(入力データおよび発生応力!C8&gt;0,入力データおよび発生応力!J8,入力データおよび発生応力!L8)</f>
        <v>11.46</v>
      </c>
      <c r="I8" s="1">
        <f>IF(入力データおよび発生応力!C8&gt;0,入力データおよび発生応力!K8,入力データおよび発生応力!E8-入力データおよび発生応力!I8)</f>
        <v>12</v>
      </c>
      <c r="J8" s="1">
        <f>IF(入力データおよび発生応力!C8&gt;0,入力データおよび発生応力!L8,入力データおよび発生応力!J8)</f>
        <v>11.46</v>
      </c>
      <c r="K8" s="1">
        <f t="shared" si="0"/>
        <v>15</v>
      </c>
      <c r="L8" s="1">
        <f t="shared" si="1"/>
        <v>4.0928571428571429E-3</v>
      </c>
      <c r="M8" s="1">
        <f t="shared" si="2"/>
        <v>4.0928571428571429E-3</v>
      </c>
      <c r="N8" s="5">
        <f t="shared" si="3"/>
        <v>20</v>
      </c>
      <c r="O8" s="5">
        <f t="shared" si="4"/>
        <v>20.000000000000004</v>
      </c>
      <c r="P8" s="5">
        <f t="shared" si="5"/>
        <v>19.999999999999996</v>
      </c>
      <c r="Q8" s="5">
        <f t="shared" si="6"/>
        <v>-1.8278130950790645</v>
      </c>
      <c r="R8" s="17">
        <f t="shared" si="7"/>
        <v>-0.77956475339568088</v>
      </c>
      <c r="S8" s="17">
        <f t="shared" si="8"/>
        <v>0.42857142857142855</v>
      </c>
      <c r="T8" s="17">
        <f t="shared" si="9"/>
        <v>-2.3386942601870429</v>
      </c>
      <c r="U8" s="17">
        <f t="shared" si="10"/>
        <v>-4.8092000670013971E-2</v>
      </c>
      <c r="V8" s="17">
        <f t="shared" si="11"/>
        <v>-2.5788512640952128E-2</v>
      </c>
      <c r="W8" s="17">
        <f t="shared" si="12"/>
        <v>-1.8712556148806208</v>
      </c>
      <c r="X8" s="17">
        <f t="shared" si="13"/>
        <v>-1.0107954034916231</v>
      </c>
      <c r="Y8" s="18">
        <f t="shared" si="14"/>
        <v>1.2745943390753495E-2</v>
      </c>
      <c r="Z8" s="1" t="str">
        <f t="shared" si="15"/>
        <v>1</v>
      </c>
      <c r="AA8" s="1">
        <f t="shared" si="16"/>
        <v>0.61829563525547993</v>
      </c>
      <c r="AB8" s="1">
        <f t="shared" si="17"/>
        <v>0.39249976823614319</v>
      </c>
      <c r="AC8" s="1">
        <f t="shared" si="18"/>
        <v>0</v>
      </c>
      <c r="AD8" s="5">
        <f t="shared" si="19"/>
        <v>2.3636566136169099</v>
      </c>
      <c r="AE8" s="1" t="str">
        <f t="shared" si="20"/>
        <v>-</v>
      </c>
      <c r="AF8" s="1" t="str">
        <f t="shared" si="21"/>
        <v>-</v>
      </c>
      <c r="AG8" s="5">
        <f t="shared" si="22"/>
        <v>2.3636566136169099</v>
      </c>
      <c r="AH8" s="5" t="str">
        <f t="shared" si="23"/>
        <v>引張</v>
      </c>
      <c r="AI8" s="17">
        <f t="shared" si="24"/>
        <v>0</v>
      </c>
      <c r="AJ8" s="5">
        <f t="shared" si="25"/>
        <v>55.249177028795835</v>
      </c>
      <c r="AK8" s="5">
        <f t="shared" si="26"/>
        <v>34.698283704188462</v>
      </c>
      <c r="AL8" s="1">
        <f t="shared" si="27"/>
        <v>4343.8</v>
      </c>
      <c r="AM8" s="19">
        <f t="shared" si="28"/>
        <v>555336.53333333321</v>
      </c>
      <c r="AN8" s="1">
        <f t="shared" si="29"/>
        <v>343.8</v>
      </c>
      <c r="AO8" s="19">
        <f t="shared" si="30"/>
        <v>22003.200000000001</v>
      </c>
      <c r="AP8" s="5">
        <f t="shared" si="31"/>
        <v>-0.16944869643552385</v>
      </c>
      <c r="AQ8" s="5">
        <f t="shared" si="32"/>
        <v>-0.30515782320166018</v>
      </c>
      <c r="AR8" s="5">
        <f t="shared" si="33"/>
        <v>3.9666762775772897</v>
      </c>
      <c r="AS8" s="5">
        <f t="shared" si="34"/>
        <v>0.6106910704476135</v>
      </c>
      <c r="AT8" s="5">
        <f t="shared" si="35"/>
        <v>-1.285674247382196</v>
      </c>
      <c r="AU8" s="5">
        <f t="shared" si="36"/>
        <v>-4.7108231348167573</v>
      </c>
      <c r="AV8" s="5">
        <f t="shared" si="37"/>
        <v>55.249177028795835</v>
      </c>
      <c r="AW8" s="5">
        <f t="shared" si="38"/>
        <v>34.698283704188462</v>
      </c>
    </row>
    <row r="9" spans="2:49" x14ac:dyDescent="0.15">
      <c r="N9" s="5"/>
      <c r="O9" s="5"/>
      <c r="P9" s="5"/>
      <c r="Q9" s="5"/>
      <c r="R9" s="17"/>
      <c r="S9" s="17"/>
      <c r="T9" s="17"/>
      <c r="U9" s="17"/>
      <c r="V9" s="17"/>
      <c r="W9" s="17"/>
      <c r="X9" s="17"/>
      <c r="Y9" s="18"/>
      <c r="AD9" s="5"/>
      <c r="AG9" s="5"/>
      <c r="AH9" s="5"/>
      <c r="AI9" s="17"/>
      <c r="AJ9" s="5"/>
      <c r="AK9" s="5"/>
      <c r="AM9" s="19"/>
      <c r="AO9" s="19"/>
      <c r="AP9" s="5"/>
      <c r="AQ9" s="5"/>
      <c r="AR9" s="5"/>
      <c r="AS9" s="5"/>
      <c r="AT9" s="5"/>
      <c r="AU9" s="5"/>
      <c r="AV9" s="5"/>
      <c r="AW9" s="5"/>
    </row>
    <row r="10" spans="2:49" x14ac:dyDescent="0.15">
      <c r="N10" s="5"/>
      <c r="O10" s="5"/>
      <c r="P10" s="5"/>
      <c r="Q10" s="5"/>
      <c r="R10" s="17"/>
      <c r="S10" s="17"/>
      <c r="T10" s="17"/>
      <c r="U10" s="17"/>
      <c r="V10" s="17"/>
      <c r="W10" s="17"/>
      <c r="X10" s="17"/>
      <c r="Y10" s="18"/>
      <c r="AD10" s="5"/>
      <c r="AG10" s="5"/>
      <c r="AH10" s="5"/>
      <c r="AI10" s="17"/>
      <c r="AJ10" s="5"/>
      <c r="AK10" s="5"/>
      <c r="AM10" s="19"/>
      <c r="AO10" s="19"/>
      <c r="AP10" s="5"/>
      <c r="AQ10" s="5"/>
      <c r="AR10" s="5"/>
      <c r="AS10" s="5"/>
      <c r="AT10" s="5"/>
      <c r="AU10" s="5"/>
      <c r="AV10" s="5"/>
      <c r="AW10" s="5"/>
    </row>
    <row r="11" spans="2:49" x14ac:dyDescent="0.15">
      <c r="N11" s="5"/>
      <c r="O11" s="5"/>
      <c r="P11" s="5"/>
      <c r="Q11" s="5"/>
      <c r="R11" s="17"/>
      <c r="S11" s="17"/>
      <c r="T11" s="17"/>
      <c r="U11" s="17"/>
      <c r="V11" s="17"/>
      <c r="W11" s="17"/>
      <c r="X11" s="17"/>
      <c r="Y11" s="18"/>
      <c r="AD11" s="5"/>
      <c r="AG11" s="5"/>
      <c r="AH11" s="5"/>
      <c r="AI11" s="17"/>
      <c r="AJ11" s="5"/>
      <c r="AK11" s="5"/>
      <c r="AM11" s="19"/>
      <c r="AO11" s="19"/>
      <c r="AP11" s="5"/>
      <c r="AQ11" s="5"/>
      <c r="AR11" s="5"/>
      <c r="AS11" s="5"/>
      <c r="AT11" s="5"/>
      <c r="AU11" s="5"/>
      <c r="AV11" s="5"/>
      <c r="AW11" s="5"/>
    </row>
    <row r="12" spans="2:49" x14ac:dyDescent="0.15">
      <c r="N12" s="5"/>
      <c r="O12" s="5"/>
      <c r="P12" s="5"/>
      <c r="Q12" s="5"/>
      <c r="R12" s="17"/>
      <c r="S12" s="17"/>
      <c r="T12" s="17"/>
      <c r="U12" s="17"/>
      <c r="V12" s="17"/>
      <c r="W12" s="17"/>
      <c r="X12" s="17"/>
      <c r="Y12" s="18"/>
      <c r="AD12" s="5"/>
      <c r="AG12" s="5"/>
      <c r="AH12" s="5"/>
      <c r="AI12" s="17"/>
      <c r="AJ12" s="5"/>
      <c r="AK12" s="5"/>
      <c r="AM12" s="19"/>
      <c r="AO12" s="19"/>
      <c r="AP12" s="5"/>
      <c r="AQ12" s="5"/>
      <c r="AR12" s="5"/>
      <c r="AS12" s="5"/>
      <c r="AT12" s="5"/>
      <c r="AU12" s="5"/>
      <c r="AV12" s="5"/>
      <c r="AW12" s="5"/>
    </row>
    <row r="13" spans="2:49" x14ac:dyDescent="0.15">
      <c r="N13" s="5"/>
      <c r="O13" s="5"/>
      <c r="P13" s="5"/>
      <c r="Q13" s="5"/>
      <c r="R13" s="17"/>
      <c r="S13" s="17"/>
      <c r="T13" s="17"/>
      <c r="U13" s="17"/>
      <c r="V13" s="17"/>
      <c r="W13" s="17"/>
      <c r="X13" s="17"/>
      <c r="Y13" s="18"/>
      <c r="AD13" s="5"/>
      <c r="AG13" s="5"/>
      <c r="AH13" s="5"/>
      <c r="AI13" s="17"/>
      <c r="AJ13" s="5"/>
      <c r="AK13" s="5"/>
      <c r="AM13" s="19"/>
      <c r="AO13" s="19"/>
      <c r="AP13" s="5"/>
      <c r="AQ13" s="5"/>
      <c r="AR13" s="5"/>
      <c r="AS13" s="5"/>
      <c r="AT13" s="5"/>
      <c r="AU13" s="5"/>
      <c r="AV13" s="5"/>
      <c r="AW13" s="5"/>
    </row>
    <row r="14" spans="2:49" x14ac:dyDescent="0.15">
      <c r="N14" s="5"/>
      <c r="O14" s="5"/>
      <c r="P14" s="5"/>
      <c r="Q14" s="5"/>
      <c r="R14" s="17"/>
      <c r="S14" s="17"/>
      <c r="T14" s="17"/>
      <c r="U14" s="17"/>
      <c r="V14" s="17"/>
      <c r="W14" s="17"/>
      <c r="X14" s="17"/>
      <c r="Y14" s="18"/>
      <c r="AD14" s="5"/>
      <c r="AG14" s="5"/>
      <c r="AH14" s="5"/>
      <c r="AI14" s="17"/>
      <c r="AJ14" s="5"/>
      <c r="AK14" s="5"/>
      <c r="AM14" s="19"/>
      <c r="AO14" s="19"/>
      <c r="AP14" s="5"/>
      <c r="AQ14" s="5"/>
      <c r="AR14" s="5"/>
      <c r="AS14" s="5"/>
      <c r="AT14" s="5"/>
      <c r="AU14" s="5"/>
      <c r="AV14" s="5"/>
      <c r="AW14" s="5"/>
    </row>
    <row r="15" spans="2:49" x14ac:dyDescent="0.15">
      <c r="N15" s="5"/>
      <c r="O15" s="5"/>
      <c r="P15" s="5"/>
      <c r="Q15" s="5"/>
      <c r="R15" s="17"/>
      <c r="S15" s="17"/>
      <c r="T15" s="17"/>
      <c r="U15" s="17"/>
      <c r="V15" s="17"/>
      <c r="W15" s="17"/>
      <c r="X15" s="17"/>
      <c r="Y15" s="18"/>
      <c r="AD15" s="5"/>
      <c r="AG15" s="5"/>
      <c r="AH15" s="5"/>
      <c r="AI15" s="17"/>
      <c r="AJ15" s="5"/>
      <c r="AK15" s="5"/>
      <c r="AM15" s="19"/>
      <c r="AO15" s="19"/>
      <c r="AP15" s="5"/>
      <c r="AQ15" s="5"/>
      <c r="AR15" s="5"/>
      <c r="AS15" s="5"/>
      <c r="AT15" s="5"/>
      <c r="AU15" s="5"/>
      <c r="AV15" s="5"/>
      <c r="AW15" s="5"/>
    </row>
    <row r="16" spans="2:49" x14ac:dyDescent="0.15">
      <c r="N16" s="5"/>
      <c r="O16" s="5"/>
      <c r="P16" s="5"/>
      <c r="Q16" s="5"/>
      <c r="R16" s="17"/>
      <c r="S16" s="17"/>
      <c r="T16" s="17"/>
      <c r="U16" s="17"/>
      <c r="V16" s="17"/>
      <c r="W16" s="17"/>
      <c r="X16" s="17"/>
      <c r="Y16" s="18"/>
      <c r="AD16" s="5"/>
      <c r="AG16" s="5"/>
      <c r="AH16" s="5"/>
      <c r="AI16" s="17"/>
      <c r="AJ16" s="5"/>
      <c r="AK16" s="5"/>
      <c r="AM16" s="19"/>
      <c r="AO16" s="19"/>
      <c r="AP16" s="5"/>
      <c r="AQ16" s="5"/>
      <c r="AR16" s="5"/>
      <c r="AS16" s="5"/>
      <c r="AT16" s="5"/>
      <c r="AU16" s="5"/>
      <c r="AV16" s="5"/>
      <c r="AW16" s="5"/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2B333-A890-4213-BC5A-D38BDA20C6B9}">
  <sheetPr codeName="Sheet3"/>
  <dimension ref="B2:Z179"/>
  <sheetViews>
    <sheetView zoomScale="80" zoomScaleNormal="80" workbookViewId="0"/>
  </sheetViews>
  <sheetFormatPr defaultRowHeight="13.5" x14ac:dyDescent="0.15"/>
  <cols>
    <col min="1" max="1" width="4.25" style="1" customWidth="1"/>
    <col min="2" max="2" width="13" style="1" customWidth="1"/>
    <col min="3" max="3" width="11.5" style="1" customWidth="1"/>
    <col min="4" max="4" width="11.875" style="1" customWidth="1"/>
    <col min="5" max="6" width="12.875" style="1" customWidth="1"/>
    <col min="7" max="7" width="2.625" style="1" customWidth="1"/>
    <col min="8" max="8" width="12.875" style="1" customWidth="1"/>
    <col min="9" max="10" width="12.375" style="1" customWidth="1"/>
    <col min="11" max="11" width="11.625" style="1" customWidth="1"/>
    <col min="12" max="12" width="11.5" style="1" customWidth="1"/>
    <col min="13" max="13" width="2.75" style="1" customWidth="1"/>
    <col min="14" max="14" width="13" style="1" customWidth="1"/>
    <col min="15" max="15" width="12.625" style="1" customWidth="1"/>
    <col min="16" max="16" width="11.5" style="1" customWidth="1"/>
    <col min="17" max="17" width="2.625" style="1" customWidth="1"/>
    <col min="18" max="18" width="10" style="1" customWidth="1"/>
    <col min="19" max="19" width="11.75" style="1" customWidth="1"/>
    <col min="20" max="20" width="9" style="1" customWidth="1"/>
    <col min="21" max="21" width="9.875" style="1" bestFit="1" customWidth="1"/>
    <col min="22" max="22" width="10.375" style="1" customWidth="1"/>
    <col min="23" max="23" width="2.75" style="1" customWidth="1"/>
    <col min="24" max="24" width="10.125" style="1" customWidth="1"/>
    <col min="25" max="25" width="11.875" style="1" customWidth="1"/>
    <col min="26" max="26" width="11.75" style="1" customWidth="1"/>
    <col min="27" max="16384" width="9" style="1"/>
  </cols>
  <sheetData>
    <row r="2" spans="2:26" x14ac:dyDescent="0.15">
      <c r="B2" s="13" t="s">
        <v>66</v>
      </c>
      <c r="C2" s="21"/>
      <c r="H2" s="14" t="s">
        <v>91</v>
      </c>
      <c r="N2" s="14" t="s">
        <v>92</v>
      </c>
      <c r="R2" s="14" t="s">
        <v>65</v>
      </c>
      <c r="X2" s="14" t="s">
        <v>93</v>
      </c>
    </row>
    <row r="3" spans="2:26" ht="27" customHeight="1" x14ac:dyDescent="0.15">
      <c r="B3" s="10" t="s">
        <v>87</v>
      </c>
      <c r="C3" s="10" t="s">
        <v>10</v>
      </c>
      <c r="D3" s="10" t="s">
        <v>11</v>
      </c>
      <c r="E3" s="10" t="s">
        <v>12</v>
      </c>
      <c r="F3" s="10" t="s">
        <v>13</v>
      </c>
      <c r="G3" s="24"/>
      <c r="H3" s="10" t="s">
        <v>87</v>
      </c>
      <c r="I3" s="11" t="s">
        <v>40</v>
      </c>
      <c r="J3" s="11" t="s">
        <v>41</v>
      </c>
      <c r="K3" s="11" t="s">
        <v>42</v>
      </c>
      <c r="L3" s="11" t="s">
        <v>39</v>
      </c>
      <c r="N3" s="10" t="s">
        <v>87</v>
      </c>
      <c r="O3" s="11" t="s">
        <v>41</v>
      </c>
      <c r="P3" s="11" t="s">
        <v>42</v>
      </c>
      <c r="R3" s="10" t="s">
        <v>87</v>
      </c>
      <c r="S3" s="11" t="s">
        <v>43</v>
      </c>
      <c r="T3" s="11" t="s">
        <v>44</v>
      </c>
      <c r="U3" s="11" t="s">
        <v>45</v>
      </c>
      <c r="V3" s="11" t="s">
        <v>46</v>
      </c>
      <c r="X3" s="10" t="s">
        <v>87</v>
      </c>
      <c r="Y3" s="11" t="s">
        <v>44</v>
      </c>
      <c r="Z3" s="11" t="s">
        <v>45</v>
      </c>
    </row>
    <row r="4" spans="2:26" x14ac:dyDescent="0.15">
      <c r="B4" s="11">
        <v>1</v>
      </c>
      <c r="C4" s="12">
        <f>入力データおよび発生応力!N4</f>
        <v>10.54227163139833</v>
      </c>
      <c r="D4" s="12">
        <f>入力データおよび発生応力!O4</f>
        <v>3.1670735090803479</v>
      </c>
      <c r="E4" s="12">
        <f>入力データおよび発生応力!P4</f>
        <v>78.668873718232717</v>
      </c>
      <c r="F4" s="12">
        <f>入力データおよび発生応力!Q4</f>
        <v>6.5688872299824617</v>
      </c>
      <c r="G4" s="5"/>
      <c r="H4" s="11">
        <v>1</v>
      </c>
      <c r="I4" s="12">
        <v>10.542299032211304</v>
      </c>
      <c r="J4" s="12">
        <v>3.1670795616152105</v>
      </c>
      <c r="K4" s="12">
        <v>78.66869611496351</v>
      </c>
      <c r="L4" s="12">
        <v>6.5687592354254125</v>
      </c>
      <c r="M4" s="5"/>
      <c r="N4" s="11">
        <v>1</v>
      </c>
      <c r="O4" s="12">
        <v>3.1670922006755302</v>
      </c>
      <c r="P4" s="12">
        <v>78.669559534442698</v>
      </c>
      <c r="Q4" s="5"/>
      <c r="R4" s="11">
        <v>1</v>
      </c>
      <c r="S4" s="12">
        <f>C4/I4</f>
        <v>0.99999740086930855</v>
      </c>
      <c r="T4" s="12">
        <f>D4/J4</f>
        <v>0.99999808892238262</v>
      </c>
      <c r="U4" s="12">
        <f>E4/K4</f>
        <v>1.0000022576104344</v>
      </c>
      <c r="V4" s="12">
        <f>F4/L4</f>
        <v>1.000019485347607</v>
      </c>
      <c r="W4" s="5"/>
      <c r="X4" s="11">
        <v>1</v>
      </c>
      <c r="Y4" s="12">
        <f>D4/O4</f>
        <v>0.99999409818407614</v>
      </c>
      <c r="Z4" s="12">
        <f>E4/P4</f>
        <v>0.99999128231791257</v>
      </c>
    </row>
    <row r="5" spans="2:26" x14ac:dyDescent="0.15">
      <c r="B5" s="11">
        <f>B4+1</f>
        <v>2</v>
      </c>
      <c r="C5" s="12">
        <f>入力データおよび発生応力!N5</f>
        <v>13.355094653417634</v>
      </c>
      <c r="D5" s="12">
        <f>入力データおよび発生応力!O5</f>
        <v>2.0343003844732945</v>
      </c>
      <c r="E5" s="12">
        <f>入力データおよび発生応力!P5</f>
        <v>33.461541101287033</v>
      </c>
      <c r="F5" s="12">
        <f>入力データおよび発生応力!Q5</f>
        <v>-3.0961999663623714</v>
      </c>
      <c r="G5" s="5"/>
      <c r="H5" s="11">
        <f>H4+1</f>
        <v>2</v>
      </c>
      <c r="I5" s="12">
        <v>13.355128765106201</v>
      </c>
      <c r="J5" s="12">
        <v>2.0343016320976348</v>
      </c>
      <c r="K5" s="12">
        <v>33.461398215242802</v>
      </c>
      <c r="L5" s="12">
        <v>-3.0962718971613845</v>
      </c>
      <c r="M5" s="5"/>
      <c r="N5" s="11">
        <f>N4+1</f>
        <v>2</v>
      </c>
      <c r="O5" s="12">
        <v>2.0343362985736402</v>
      </c>
      <c r="P5" s="12">
        <v>33.462514548567</v>
      </c>
      <c r="Q5" s="5"/>
      <c r="R5" s="11">
        <f>R4+1</f>
        <v>2</v>
      </c>
      <c r="S5" s="12">
        <f t="shared" ref="S5:V8" si="0">C5/I5</f>
        <v>0.99999744579860161</v>
      </c>
      <c r="T5" s="12">
        <f t="shared" si="0"/>
        <v>0.99999938670631705</v>
      </c>
      <c r="U5" s="12">
        <f t="shared" si="0"/>
        <v>1.0000042701755412</v>
      </c>
      <c r="V5" s="12">
        <f t="shared" si="0"/>
        <v>0.99997676857801832</v>
      </c>
      <c r="W5" s="5"/>
      <c r="X5" s="11">
        <f>X4+1</f>
        <v>2</v>
      </c>
      <c r="Y5" s="12">
        <f t="shared" ref="Y5:Z8" si="1">D5/O5</f>
        <v>0.99998234603572145</v>
      </c>
      <c r="Z5" s="12">
        <f t="shared" si="1"/>
        <v>0.99997090932068011</v>
      </c>
    </row>
    <row r="6" spans="2:26" x14ac:dyDescent="0.15">
      <c r="B6" s="11">
        <f t="shared" ref="B6:B8" si="2">B5+1</f>
        <v>3</v>
      </c>
      <c r="C6" s="12">
        <f>入力データおよび発生応力!N6</f>
        <v>6.7743048488154232</v>
      </c>
      <c r="D6" s="12">
        <f>入力データおよび発生応力!O6</f>
        <v>2.477861850201966</v>
      </c>
      <c r="E6" s="12">
        <f>入力データおよび発生応力!P6</f>
        <v>116.45698289249692</v>
      </c>
      <c r="F6" s="12">
        <f>入力データおよび発生応力!Q6</f>
        <v>28.671319666481832</v>
      </c>
      <c r="G6" s="5"/>
      <c r="H6" s="11">
        <f t="shared" ref="H6:H8" si="3">H5+1</f>
        <v>3</v>
      </c>
      <c r="I6" s="12">
        <v>6.7743194103240967</v>
      </c>
      <c r="J6" s="12">
        <v>2.4778680549902403</v>
      </c>
      <c r="K6" s="12">
        <v>116.45694429117886</v>
      </c>
      <c r="L6" s="12">
        <v>28.671249939160305</v>
      </c>
      <c r="M6" s="5"/>
      <c r="N6" s="11">
        <f t="shared" ref="N6:N8" si="4">N5+1</f>
        <v>3</v>
      </c>
      <c r="O6" s="12">
        <v>2.47832903738114</v>
      </c>
      <c r="P6" s="12">
        <v>116.454751806166</v>
      </c>
      <c r="Q6" s="5"/>
      <c r="R6" s="11">
        <f t="shared" ref="R6:R8" si="5">R5+1</f>
        <v>3</v>
      </c>
      <c r="S6" s="12">
        <f t="shared" si="0"/>
        <v>0.99999785048389489</v>
      </c>
      <c r="T6" s="12">
        <f t="shared" si="0"/>
        <v>0.99999749591659581</v>
      </c>
      <c r="U6" s="12">
        <f t="shared" si="0"/>
        <v>1.0000003314642876</v>
      </c>
      <c r="V6" s="12">
        <f t="shared" si="0"/>
        <v>1.0000024319595997</v>
      </c>
      <c r="W6" s="5"/>
      <c r="X6" s="11">
        <f t="shared" ref="X6:X8" si="6">X5+1</f>
        <v>3</v>
      </c>
      <c r="Y6" s="12">
        <f t="shared" si="1"/>
        <v>0.9998114910602558</v>
      </c>
      <c r="Z6" s="12">
        <f t="shared" si="1"/>
        <v>1.0000191583966846</v>
      </c>
    </row>
    <row r="7" spans="2:26" x14ac:dyDescent="0.15">
      <c r="B7" s="11">
        <f t="shared" si="2"/>
        <v>4</v>
      </c>
      <c r="C7" s="12" t="str">
        <f>入力データおよび発生応力!N7</f>
        <v>圧縮</v>
      </c>
      <c r="D7" s="12">
        <f>入力データおよび発生応力!O7</f>
        <v>0.76293186513438527</v>
      </c>
      <c r="E7" s="12">
        <f>入力データおよび発生応力!P7</f>
        <v>-5.0205681167124521</v>
      </c>
      <c r="F7" s="12">
        <f>入力データおよび発生応力!Q7</f>
        <v>-8.6910880368857821</v>
      </c>
      <c r="G7" s="5"/>
      <c r="H7" s="11">
        <f t="shared" si="3"/>
        <v>4</v>
      </c>
      <c r="I7" s="12">
        <v>49.884729385375977</v>
      </c>
      <c r="J7" s="12">
        <v>0.76293331232588513</v>
      </c>
      <c r="K7" s="12">
        <v>-5.0205511641710654</v>
      </c>
      <c r="L7" s="12">
        <v>-8.6910931760094723</v>
      </c>
      <c r="M7" s="5"/>
      <c r="N7" s="11">
        <f t="shared" si="4"/>
        <v>4</v>
      </c>
      <c r="O7" s="12">
        <v>0.76292461021983304</v>
      </c>
      <c r="P7" s="12">
        <v>0</v>
      </c>
      <c r="Q7" s="5"/>
      <c r="R7" s="11">
        <f t="shared" si="5"/>
        <v>4</v>
      </c>
      <c r="S7" s="12"/>
      <c r="T7" s="12">
        <f t="shared" si="0"/>
        <v>0.99999810312188964</v>
      </c>
      <c r="U7" s="12">
        <f t="shared" si="0"/>
        <v>1.0000033766295437</v>
      </c>
      <c r="V7" s="12">
        <f t="shared" si="0"/>
        <v>0.9999994086907612</v>
      </c>
      <c r="W7" s="5"/>
      <c r="X7" s="11">
        <f t="shared" si="6"/>
        <v>4</v>
      </c>
      <c r="Y7" s="12">
        <f t="shared" si="1"/>
        <v>1.0000095093466053</v>
      </c>
      <c r="Z7" s="12"/>
    </row>
    <row r="8" spans="2:26" x14ac:dyDescent="0.15">
      <c r="B8" s="11">
        <f t="shared" si="2"/>
        <v>5</v>
      </c>
      <c r="C8" s="12" t="str">
        <f>入力データおよび発生応力!N8</f>
        <v>引張</v>
      </c>
      <c r="D8" s="12">
        <f>入力データおよび発生応力!O8</f>
        <v>0</v>
      </c>
      <c r="E8" s="12">
        <f>入力データおよび発生応力!P8</f>
        <v>55.249177028795835</v>
      </c>
      <c r="F8" s="12">
        <f>入力データおよび発生応力!Q8</f>
        <v>34.698283704188462</v>
      </c>
      <c r="G8" s="5"/>
      <c r="H8" s="11">
        <f t="shared" si="3"/>
        <v>5</v>
      </c>
      <c r="I8" s="22">
        <v>-15.014516353607178</v>
      </c>
      <c r="J8" s="22">
        <v>-0.30515782320166018</v>
      </c>
      <c r="K8" s="22">
        <v>55.249178028405822</v>
      </c>
      <c r="L8" s="22">
        <v>34.698282112535267</v>
      </c>
      <c r="M8" s="5"/>
      <c r="N8" s="11">
        <f t="shared" si="4"/>
        <v>5</v>
      </c>
      <c r="O8" s="12">
        <v>0</v>
      </c>
      <c r="P8" s="12">
        <v>55.248691591500801</v>
      </c>
      <c r="Q8" s="5"/>
      <c r="R8" s="11">
        <f t="shared" si="5"/>
        <v>5</v>
      </c>
      <c r="S8" s="12"/>
      <c r="T8" s="12"/>
      <c r="U8" s="12">
        <f t="shared" si="0"/>
        <v>0.99999998190724237</v>
      </c>
      <c r="V8" s="12">
        <f t="shared" si="0"/>
        <v>1.000000045871239</v>
      </c>
      <c r="W8" s="5"/>
      <c r="X8" s="11">
        <f t="shared" si="6"/>
        <v>5</v>
      </c>
      <c r="Y8" s="12"/>
      <c r="Z8" s="12">
        <f t="shared" si="1"/>
        <v>1.0000087864034612</v>
      </c>
    </row>
    <row r="9" spans="2:26" x14ac:dyDescent="0.15">
      <c r="C9" s="25"/>
      <c r="D9" s="25"/>
      <c r="E9" s="25"/>
      <c r="F9" s="25"/>
      <c r="G9" s="5"/>
      <c r="I9" s="25"/>
      <c r="J9" s="25"/>
      <c r="K9" s="25"/>
      <c r="L9" s="25"/>
      <c r="M9" s="5"/>
      <c r="N9" s="5"/>
      <c r="O9" s="5"/>
      <c r="P9" s="5"/>
      <c r="Q9" s="5"/>
      <c r="S9" s="25"/>
      <c r="T9" s="25"/>
      <c r="U9" s="25"/>
      <c r="V9" s="25"/>
      <c r="W9" s="5"/>
    </row>
    <row r="10" spans="2:26" x14ac:dyDescent="0.15">
      <c r="C10" s="5"/>
      <c r="D10" s="5"/>
      <c r="E10" s="5"/>
      <c r="F10" s="5"/>
      <c r="G10" s="5"/>
      <c r="I10" s="5"/>
      <c r="J10" s="5"/>
      <c r="K10" s="5"/>
      <c r="L10" s="5"/>
      <c r="M10" s="5"/>
      <c r="N10" s="5"/>
      <c r="O10" s="5"/>
      <c r="P10" s="5"/>
      <c r="Q10" s="5"/>
      <c r="S10" s="5"/>
      <c r="T10" s="5"/>
      <c r="U10" s="5"/>
      <c r="V10" s="5"/>
      <c r="W10" s="5"/>
    </row>
    <row r="11" spans="2:26" x14ac:dyDescent="0.15">
      <c r="C11" s="5"/>
      <c r="D11" s="5"/>
      <c r="E11" s="5"/>
      <c r="F11" s="5"/>
      <c r="G11" s="5"/>
      <c r="I11" s="5"/>
      <c r="J11" s="5"/>
      <c r="K11" s="5"/>
      <c r="L11" s="5"/>
      <c r="M11" s="5"/>
      <c r="N11" s="5"/>
      <c r="O11" s="5"/>
      <c r="P11" s="5"/>
      <c r="Q11" s="5"/>
      <c r="S11" s="5"/>
      <c r="T11" s="5"/>
      <c r="U11" s="5"/>
      <c r="V11" s="5"/>
      <c r="W11" s="5"/>
    </row>
    <row r="12" spans="2:26" x14ac:dyDescent="0.15">
      <c r="C12" s="5"/>
      <c r="D12" s="5"/>
      <c r="E12" s="5"/>
      <c r="F12" s="5"/>
      <c r="G12" s="5"/>
      <c r="I12" s="5"/>
      <c r="J12" s="5"/>
      <c r="K12" s="5"/>
      <c r="L12" s="5"/>
      <c r="M12" s="5"/>
      <c r="N12" s="5"/>
      <c r="O12" s="5"/>
      <c r="P12" s="5"/>
      <c r="Q12" s="5"/>
      <c r="S12" s="5"/>
      <c r="T12" s="5"/>
      <c r="U12" s="5"/>
      <c r="V12" s="5"/>
      <c r="W12" s="5"/>
    </row>
    <row r="13" spans="2:26" x14ac:dyDescent="0.15">
      <c r="C13" s="5"/>
      <c r="D13" s="5"/>
      <c r="E13" s="5"/>
      <c r="F13" s="5"/>
      <c r="G13" s="5"/>
      <c r="I13" s="5"/>
      <c r="J13" s="5"/>
      <c r="K13" s="5"/>
      <c r="L13" s="5"/>
      <c r="M13" s="5"/>
      <c r="N13" s="5"/>
      <c r="O13" s="5"/>
      <c r="P13" s="5"/>
      <c r="Q13" s="5"/>
      <c r="S13" s="5"/>
      <c r="T13" s="5"/>
      <c r="U13" s="5"/>
      <c r="V13" s="5"/>
      <c r="W13" s="5"/>
    </row>
    <row r="14" spans="2:26" x14ac:dyDescent="0.15">
      <c r="C14" s="5"/>
      <c r="D14" s="5"/>
      <c r="E14" s="5"/>
      <c r="F14" s="5"/>
      <c r="G14" s="5"/>
      <c r="I14" s="5"/>
      <c r="J14" s="5"/>
      <c r="K14" s="5"/>
      <c r="L14" s="5"/>
      <c r="M14" s="5"/>
      <c r="N14" s="5"/>
      <c r="O14" s="5"/>
      <c r="P14" s="5"/>
      <c r="Q14" s="5"/>
      <c r="S14" s="5"/>
      <c r="T14" s="5"/>
      <c r="U14" s="5"/>
      <c r="V14" s="5"/>
      <c r="W14" s="5"/>
    </row>
    <row r="15" spans="2:26" x14ac:dyDescent="0.15">
      <c r="C15" s="5"/>
      <c r="D15" s="5"/>
      <c r="E15" s="5"/>
      <c r="F15" s="5"/>
      <c r="G15" s="5"/>
      <c r="I15" s="5"/>
      <c r="J15" s="5"/>
      <c r="K15" s="5"/>
      <c r="L15" s="5"/>
      <c r="M15" s="5"/>
      <c r="N15" s="5"/>
      <c r="O15" s="5"/>
      <c r="P15" s="5"/>
      <c r="Q15" s="5"/>
      <c r="S15" s="5"/>
      <c r="T15" s="5"/>
      <c r="U15" s="5"/>
      <c r="V15" s="5"/>
      <c r="W15" s="5"/>
    </row>
    <row r="16" spans="2:26" x14ac:dyDescent="0.15">
      <c r="C16" s="5"/>
      <c r="D16" s="5"/>
      <c r="E16" s="5"/>
      <c r="F16" s="5"/>
      <c r="G16" s="5"/>
      <c r="I16" s="5"/>
      <c r="J16" s="5"/>
      <c r="K16" s="5"/>
      <c r="L16" s="5"/>
      <c r="M16" s="5"/>
      <c r="N16" s="5"/>
      <c r="O16" s="5"/>
      <c r="P16" s="5"/>
      <c r="Q16" s="5"/>
      <c r="S16" s="5"/>
      <c r="T16" s="5"/>
      <c r="U16" s="5"/>
      <c r="V16" s="5"/>
      <c r="W16" s="5"/>
    </row>
    <row r="17" spans="3:23" x14ac:dyDescent="0.15">
      <c r="C17" s="5"/>
      <c r="D17" s="5"/>
      <c r="E17" s="5"/>
      <c r="F17" s="5"/>
      <c r="G17" s="5"/>
      <c r="I17" s="5"/>
      <c r="J17" s="5"/>
      <c r="K17" s="5"/>
      <c r="L17" s="5"/>
      <c r="M17" s="5"/>
      <c r="N17" s="5"/>
      <c r="O17" s="5"/>
      <c r="P17" s="5"/>
      <c r="Q17" s="5"/>
      <c r="S17" s="5"/>
      <c r="T17" s="5"/>
      <c r="U17" s="5"/>
      <c r="V17" s="5"/>
      <c r="W17" s="5"/>
    </row>
    <row r="18" spans="3:23" x14ac:dyDescent="0.15">
      <c r="C18" s="5"/>
      <c r="D18" s="5"/>
      <c r="E18" s="5"/>
      <c r="F18" s="5"/>
      <c r="G18" s="5"/>
      <c r="I18" s="5"/>
      <c r="J18" s="5"/>
      <c r="K18" s="5"/>
      <c r="L18" s="5"/>
      <c r="M18" s="5"/>
      <c r="N18" s="5"/>
      <c r="O18" s="5"/>
      <c r="P18" s="5"/>
      <c r="Q18" s="5"/>
      <c r="S18" s="5"/>
      <c r="T18" s="5"/>
      <c r="U18" s="5"/>
      <c r="V18" s="5"/>
      <c r="W18" s="5"/>
    </row>
    <row r="19" spans="3:23" x14ac:dyDescent="0.15">
      <c r="C19" s="5"/>
      <c r="D19" s="5"/>
      <c r="E19" s="5"/>
      <c r="F19" s="5"/>
      <c r="G19" s="5"/>
      <c r="I19" s="5"/>
      <c r="J19" s="5"/>
      <c r="K19" s="5"/>
      <c r="L19" s="5"/>
      <c r="M19" s="5"/>
      <c r="N19" s="5"/>
      <c r="O19" s="5"/>
      <c r="P19" s="5"/>
      <c r="Q19" s="5"/>
      <c r="S19" s="5"/>
      <c r="T19" s="5"/>
      <c r="U19" s="5"/>
      <c r="V19" s="5"/>
      <c r="W19" s="5"/>
    </row>
    <row r="20" spans="3:23" x14ac:dyDescent="0.15">
      <c r="C20" s="5"/>
      <c r="D20" s="5"/>
      <c r="E20" s="5"/>
      <c r="F20" s="5"/>
      <c r="G20" s="5"/>
      <c r="I20" s="5"/>
      <c r="J20" s="5"/>
      <c r="K20" s="5"/>
      <c r="L20" s="5"/>
      <c r="M20" s="5"/>
      <c r="N20" s="5"/>
      <c r="O20" s="5"/>
      <c r="P20" s="5"/>
      <c r="Q20" s="5"/>
      <c r="S20" s="5"/>
      <c r="T20" s="5"/>
      <c r="U20" s="5"/>
      <c r="V20" s="5"/>
      <c r="W20" s="5"/>
    </row>
    <row r="21" spans="3:23" x14ac:dyDescent="0.15">
      <c r="C21" s="5"/>
      <c r="D21" s="5"/>
      <c r="E21" s="5"/>
      <c r="F21" s="5"/>
      <c r="G21" s="5"/>
      <c r="I21" s="5"/>
      <c r="J21" s="5"/>
      <c r="K21" s="5"/>
      <c r="L21" s="5"/>
      <c r="M21" s="5"/>
      <c r="N21" s="5"/>
      <c r="O21" s="5"/>
      <c r="P21" s="5"/>
      <c r="Q21" s="5"/>
      <c r="S21" s="5"/>
      <c r="T21" s="5"/>
      <c r="U21" s="5"/>
      <c r="V21" s="5"/>
      <c r="W21" s="5"/>
    </row>
    <row r="22" spans="3:23" x14ac:dyDescent="0.15">
      <c r="C22" s="5"/>
      <c r="D22" s="5"/>
      <c r="E22" s="5"/>
      <c r="F22" s="5"/>
      <c r="G22" s="5"/>
      <c r="I22" s="5"/>
      <c r="J22" s="5"/>
      <c r="K22" s="5"/>
      <c r="L22" s="5"/>
      <c r="M22" s="5"/>
      <c r="N22" s="5"/>
      <c r="O22" s="5"/>
      <c r="P22" s="5"/>
      <c r="Q22" s="5"/>
      <c r="S22" s="5"/>
      <c r="T22" s="5"/>
      <c r="U22" s="5"/>
      <c r="V22" s="5"/>
      <c r="W22" s="5"/>
    </row>
    <row r="23" spans="3:23" x14ac:dyDescent="0.15">
      <c r="C23" s="5"/>
      <c r="D23" s="5"/>
      <c r="E23" s="5"/>
      <c r="F23" s="5"/>
      <c r="G23" s="5"/>
      <c r="I23" s="5"/>
      <c r="J23" s="5"/>
      <c r="K23" s="5"/>
      <c r="L23" s="5"/>
      <c r="M23" s="5"/>
      <c r="N23" s="5"/>
      <c r="O23" s="5"/>
      <c r="P23" s="5"/>
      <c r="Q23" s="5"/>
      <c r="S23" s="5"/>
      <c r="T23" s="5"/>
      <c r="U23" s="5"/>
      <c r="V23" s="5"/>
      <c r="W23" s="5"/>
    </row>
    <row r="24" spans="3:23" x14ac:dyDescent="0.15">
      <c r="C24" s="5"/>
      <c r="D24" s="5"/>
      <c r="E24" s="5"/>
      <c r="F24" s="5"/>
      <c r="G24" s="5"/>
      <c r="I24" s="5"/>
      <c r="J24" s="5"/>
      <c r="K24" s="5"/>
      <c r="L24" s="5"/>
      <c r="M24" s="5"/>
      <c r="N24" s="5"/>
      <c r="O24" s="5"/>
      <c r="P24" s="5"/>
      <c r="Q24" s="5"/>
      <c r="S24" s="5"/>
      <c r="T24" s="5"/>
      <c r="U24" s="5"/>
      <c r="V24" s="5"/>
      <c r="W24" s="5"/>
    </row>
    <row r="25" spans="3:23" x14ac:dyDescent="0.15">
      <c r="C25" s="5"/>
      <c r="D25" s="5"/>
      <c r="E25" s="5"/>
      <c r="F25" s="5"/>
      <c r="G25" s="5"/>
      <c r="I25" s="5"/>
      <c r="J25" s="5"/>
      <c r="K25" s="5"/>
      <c r="L25" s="5"/>
      <c r="M25" s="5"/>
      <c r="N25" s="5"/>
      <c r="O25" s="5"/>
      <c r="P25" s="5"/>
      <c r="Q25" s="5"/>
      <c r="S25" s="5"/>
      <c r="T25" s="5"/>
      <c r="U25" s="5"/>
      <c r="V25" s="5"/>
      <c r="W25" s="5"/>
    </row>
    <row r="26" spans="3:23" x14ac:dyDescent="0.15">
      <c r="C26" s="5"/>
      <c r="D26" s="5"/>
      <c r="E26" s="5"/>
      <c r="F26" s="5"/>
      <c r="G26" s="5"/>
      <c r="I26" s="5"/>
      <c r="J26" s="5"/>
      <c r="K26" s="5"/>
      <c r="L26" s="5"/>
      <c r="M26" s="5"/>
      <c r="N26" s="5"/>
      <c r="O26" s="5"/>
      <c r="P26" s="5"/>
      <c r="Q26" s="5"/>
      <c r="S26" s="5"/>
      <c r="T26" s="5"/>
      <c r="U26" s="5"/>
      <c r="V26" s="5"/>
      <c r="W26" s="5"/>
    </row>
    <row r="27" spans="3:23" x14ac:dyDescent="0.15">
      <c r="C27" s="5"/>
      <c r="D27" s="5"/>
      <c r="E27" s="5"/>
      <c r="F27" s="5"/>
      <c r="G27" s="5"/>
      <c r="I27" s="5"/>
      <c r="J27" s="5"/>
      <c r="K27" s="5"/>
      <c r="L27" s="5"/>
      <c r="M27" s="5"/>
      <c r="N27" s="5"/>
      <c r="O27" s="5"/>
      <c r="P27" s="5"/>
      <c r="Q27" s="5"/>
      <c r="S27" s="5"/>
      <c r="T27" s="5"/>
      <c r="U27" s="5"/>
      <c r="V27" s="5"/>
      <c r="W27" s="5"/>
    </row>
    <row r="28" spans="3:23" x14ac:dyDescent="0.15">
      <c r="C28" s="5"/>
      <c r="D28" s="5"/>
      <c r="E28" s="5"/>
      <c r="F28" s="5"/>
      <c r="G28" s="5"/>
      <c r="I28" s="5"/>
      <c r="J28" s="5"/>
      <c r="K28" s="5"/>
      <c r="L28" s="5"/>
      <c r="M28" s="5"/>
      <c r="N28" s="5"/>
      <c r="O28" s="5"/>
      <c r="P28" s="5"/>
      <c r="Q28" s="5"/>
      <c r="S28" s="5"/>
      <c r="T28" s="5"/>
      <c r="U28" s="5"/>
      <c r="V28" s="5"/>
      <c r="W28" s="5"/>
    </row>
    <row r="29" spans="3:23" x14ac:dyDescent="0.15">
      <c r="C29" s="5"/>
      <c r="D29" s="5"/>
      <c r="E29" s="5"/>
      <c r="F29" s="5"/>
      <c r="G29" s="5"/>
      <c r="I29" s="5"/>
      <c r="J29" s="5"/>
      <c r="K29" s="5"/>
      <c r="L29" s="5"/>
      <c r="M29" s="5"/>
      <c r="N29" s="5"/>
      <c r="O29" s="5"/>
      <c r="P29" s="5"/>
      <c r="Q29" s="5"/>
      <c r="S29" s="5"/>
      <c r="T29" s="5"/>
      <c r="U29" s="5"/>
      <c r="V29" s="5"/>
      <c r="W29" s="5"/>
    </row>
    <row r="30" spans="3:23" x14ac:dyDescent="0.15">
      <c r="C30" s="5"/>
      <c r="D30" s="5"/>
      <c r="E30" s="5"/>
      <c r="F30" s="5"/>
      <c r="G30" s="5"/>
      <c r="I30" s="5"/>
      <c r="J30" s="5"/>
      <c r="K30" s="5"/>
      <c r="L30" s="5"/>
      <c r="M30" s="5"/>
      <c r="N30" s="5"/>
      <c r="O30" s="5"/>
      <c r="P30" s="5"/>
      <c r="Q30" s="5"/>
      <c r="S30" s="5"/>
      <c r="T30" s="5"/>
      <c r="U30" s="5"/>
      <c r="V30" s="5"/>
      <c r="W30" s="5"/>
    </row>
    <row r="31" spans="3:23" x14ac:dyDescent="0.15">
      <c r="C31" s="5"/>
      <c r="D31" s="5"/>
      <c r="E31" s="5"/>
      <c r="F31" s="5"/>
      <c r="G31" s="5"/>
      <c r="I31" s="5"/>
      <c r="J31" s="5"/>
      <c r="K31" s="5"/>
      <c r="L31" s="5"/>
      <c r="M31" s="5"/>
      <c r="N31" s="5"/>
      <c r="O31" s="5"/>
      <c r="P31" s="5"/>
      <c r="Q31" s="5"/>
      <c r="S31" s="5"/>
      <c r="T31" s="5"/>
      <c r="U31" s="5"/>
      <c r="V31" s="5"/>
      <c r="W31" s="5"/>
    </row>
    <row r="32" spans="3:23" x14ac:dyDescent="0.15">
      <c r="C32" s="5"/>
      <c r="D32" s="5"/>
      <c r="E32" s="5"/>
      <c r="F32" s="5"/>
      <c r="G32" s="5"/>
      <c r="I32" s="5"/>
      <c r="J32" s="5"/>
      <c r="K32" s="5"/>
      <c r="L32" s="5"/>
      <c r="M32" s="5"/>
      <c r="N32" s="5"/>
      <c r="O32" s="5"/>
      <c r="P32" s="5"/>
      <c r="Q32" s="5"/>
      <c r="S32" s="5"/>
      <c r="T32" s="5"/>
      <c r="U32" s="5"/>
      <c r="V32" s="5"/>
      <c r="W32" s="5"/>
    </row>
    <row r="33" spans="3:23" x14ac:dyDescent="0.15">
      <c r="C33" s="5"/>
      <c r="D33" s="5"/>
      <c r="E33" s="5"/>
      <c r="F33" s="5"/>
      <c r="G33" s="5"/>
      <c r="I33" s="5"/>
      <c r="J33" s="5"/>
      <c r="K33" s="5"/>
      <c r="L33" s="5"/>
      <c r="M33" s="5"/>
      <c r="N33" s="5"/>
      <c r="O33" s="5"/>
      <c r="P33" s="5"/>
      <c r="Q33" s="5"/>
      <c r="S33" s="5"/>
      <c r="T33" s="5"/>
      <c r="U33" s="5"/>
      <c r="V33" s="5"/>
      <c r="W33" s="5"/>
    </row>
    <row r="34" spans="3:23" x14ac:dyDescent="0.15">
      <c r="C34" s="5"/>
      <c r="D34" s="5"/>
      <c r="E34" s="5"/>
      <c r="F34" s="5"/>
      <c r="G34" s="5"/>
      <c r="I34" s="5"/>
      <c r="J34" s="5"/>
      <c r="K34" s="5"/>
      <c r="L34" s="5"/>
      <c r="M34" s="5"/>
      <c r="N34" s="5"/>
      <c r="O34" s="5"/>
      <c r="P34" s="5"/>
      <c r="Q34" s="5"/>
      <c r="S34" s="5"/>
      <c r="T34" s="5"/>
      <c r="U34" s="5"/>
      <c r="V34" s="5"/>
      <c r="W34" s="5"/>
    </row>
    <row r="35" spans="3:23" x14ac:dyDescent="0.15">
      <c r="C35" s="5"/>
      <c r="D35" s="5"/>
      <c r="E35" s="5"/>
      <c r="F35" s="5"/>
      <c r="G35" s="5"/>
      <c r="I35" s="5"/>
      <c r="J35" s="5"/>
      <c r="K35" s="5"/>
      <c r="L35" s="5"/>
      <c r="M35" s="5"/>
      <c r="N35" s="5"/>
      <c r="O35" s="5"/>
      <c r="P35" s="5"/>
      <c r="Q35" s="5"/>
      <c r="S35" s="5"/>
      <c r="T35" s="5"/>
      <c r="U35" s="5"/>
      <c r="V35" s="5"/>
      <c r="W35" s="5"/>
    </row>
    <row r="36" spans="3:23" x14ac:dyDescent="0.15">
      <c r="C36" s="5"/>
      <c r="D36" s="5"/>
      <c r="E36" s="5"/>
      <c r="F36" s="5"/>
      <c r="G36" s="5"/>
      <c r="I36" s="5"/>
      <c r="J36" s="5"/>
      <c r="K36" s="5"/>
      <c r="L36" s="5"/>
      <c r="M36" s="5"/>
      <c r="N36" s="5"/>
      <c r="O36" s="5"/>
      <c r="P36" s="5"/>
      <c r="Q36" s="5"/>
      <c r="S36" s="5"/>
      <c r="T36" s="5"/>
      <c r="U36" s="5"/>
      <c r="V36" s="5"/>
      <c r="W36" s="5"/>
    </row>
    <row r="37" spans="3:23" x14ac:dyDescent="0.15">
      <c r="C37" s="5"/>
      <c r="D37" s="5"/>
      <c r="E37" s="5"/>
      <c r="F37" s="5"/>
      <c r="G37" s="5"/>
      <c r="I37" s="5"/>
      <c r="J37" s="5"/>
      <c r="K37" s="5"/>
      <c r="L37" s="5"/>
      <c r="M37" s="5"/>
      <c r="N37" s="5"/>
      <c r="O37" s="5"/>
      <c r="P37" s="5"/>
      <c r="Q37" s="5"/>
      <c r="S37" s="5"/>
      <c r="T37" s="5"/>
      <c r="U37" s="5"/>
      <c r="V37" s="5"/>
      <c r="W37" s="5"/>
    </row>
    <row r="38" spans="3:23" x14ac:dyDescent="0.15">
      <c r="C38" s="5"/>
      <c r="D38" s="5"/>
      <c r="E38" s="5"/>
      <c r="F38" s="5"/>
      <c r="G38" s="5"/>
      <c r="I38" s="5"/>
      <c r="J38" s="5"/>
      <c r="K38" s="5"/>
      <c r="L38" s="5"/>
      <c r="M38" s="5"/>
      <c r="N38" s="5"/>
      <c r="O38" s="5"/>
      <c r="P38" s="5"/>
      <c r="Q38" s="5"/>
      <c r="S38" s="5"/>
      <c r="T38" s="5"/>
      <c r="U38" s="5"/>
      <c r="V38" s="5"/>
      <c r="W38" s="5"/>
    </row>
    <row r="39" spans="3:23" x14ac:dyDescent="0.15">
      <c r="C39" s="5"/>
      <c r="D39" s="5"/>
      <c r="E39" s="5"/>
      <c r="F39" s="5"/>
      <c r="G39" s="5"/>
      <c r="I39" s="5"/>
      <c r="J39" s="5"/>
      <c r="K39" s="5"/>
      <c r="L39" s="5"/>
      <c r="M39" s="5"/>
      <c r="N39" s="5"/>
      <c r="O39" s="5"/>
      <c r="P39" s="5"/>
      <c r="Q39" s="5"/>
      <c r="S39" s="5"/>
      <c r="T39" s="5"/>
      <c r="U39" s="5"/>
      <c r="V39" s="5"/>
      <c r="W39" s="5"/>
    </row>
    <row r="40" spans="3:23" x14ac:dyDescent="0.15">
      <c r="C40" s="5"/>
      <c r="D40" s="5"/>
      <c r="E40" s="5"/>
      <c r="F40" s="5"/>
      <c r="G40" s="5"/>
      <c r="I40" s="5"/>
      <c r="J40" s="5"/>
      <c r="K40" s="5"/>
      <c r="L40" s="5"/>
      <c r="M40" s="5"/>
      <c r="N40" s="5"/>
      <c r="O40" s="5"/>
      <c r="P40" s="5"/>
      <c r="Q40" s="5"/>
      <c r="S40" s="5"/>
      <c r="T40" s="5"/>
      <c r="U40" s="5"/>
      <c r="V40" s="5"/>
      <c r="W40" s="5"/>
    </row>
    <row r="41" spans="3:23" x14ac:dyDescent="0.15">
      <c r="C41" s="5"/>
      <c r="D41" s="5"/>
      <c r="E41" s="5"/>
      <c r="F41" s="5"/>
      <c r="G41" s="5"/>
      <c r="I41" s="5"/>
      <c r="J41" s="5"/>
      <c r="K41" s="5"/>
      <c r="L41" s="5"/>
      <c r="M41" s="5"/>
      <c r="N41" s="5"/>
      <c r="O41" s="5"/>
      <c r="P41" s="5"/>
      <c r="Q41" s="5"/>
      <c r="S41" s="5"/>
      <c r="T41" s="5"/>
      <c r="U41" s="5"/>
      <c r="V41" s="5"/>
      <c r="W41" s="5"/>
    </row>
    <row r="42" spans="3:23" x14ac:dyDescent="0.15">
      <c r="C42" s="5"/>
      <c r="D42" s="5"/>
      <c r="E42" s="5"/>
      <c r="F42" s="5"/>
      <c r="G42" s="5"/>
      <c r="I42" s="5"/>
      <c r="J42" s="5"/>
      <c r="K42" s="5"/>
      <c r="L42" s="5"/>
      <c r="M42" s="5"/>
      <c r="N42" s="5"/>
      <c r="O42" s="5"/>
      <c r="P42" s="5"/>
      <c r="Q42" s="5"/>
      <c r="S42" s="5"/>
      <c r="T42" s="5"/>
      <c r="U42" s="5"/>
      <c r="V42" s="5"/>
      <c r="W42" s="5"/>
    </row>
    <row r="43" spans="3:23" x14ac:dyDescent="0.15">
      <c r="C43" s="5"/>
      <c r="D43" s="5"/>
      <c r="E43" s="5"/>
      <c r="F43" s="5"/>
      <c r="G43" s="5"/>
      <c r="I43" s="5"/>
      <c r="J43" s="5"/>
      <c r="K43" s="5"/>
      <c r="L43" s="5"/>
      <c r="M43" s="5"/>
      <c r="N43" s="5"/>
      <c r="O43" s="5"/>
      <c r="P43" s="5"/>
      <c r="Q43" s="5"/>
      <c r="S43" s="5"/>
      <c r="T43" s="5"/>
      <c r="U43" s="5"/>
      <c r="V43" s="5"/>
      <c r="W43" s="5"/>
    </row>
    <row r="44" spans="3:23" x14ac:dyDescent="0.15">
      <c r="C44" s="5"/>
      <c r="D44" s="5"/>
      <c r="E44" s="5"/>
      <c r="F44" s="5"/>
      <c r="G44" s="5"/>
      <c r="I44" s="5"/>
      <c r="J44" s="5"/>
      <c r="K44" s="5"/>
      <c r="L44" s="5"/>
      <c r="M44" s="5"/>
      <c r="N44" s="5"/>
      <c r="O44" s="5"/>
      <c r="P44" s="5"/>
      <c r="Q44" s="5"/>
      <c r="S44" s="5"/>
      <c r="T44" s="5"/>
      <c r="U44" s="5"/>
      <c r="V44" s="5"/>
      <c r="W44" s="5"/>
    </row>
    <row r="45" spans="3:23" x14ac:dyDescent="0.15">
      <c r="C45" s="5"/>
      <c r="D45" s="5"/>
      <c r="E45" s="5"/>
      <c r="F45" s="5"/>
      <c r="G45" s="5"/>
      <c r="I45" s="5"/>
      <c r="J45" s="5"/>
      <c r="K45" s="5"/>
      <c r="L45" s="5"/>
      <c r="M45" s="5"/>
      <c r="N45" s="5"/>
      <c r="O45" s="5"/>
      <c r="P45" s="5"/>
      <c r="Q45" s="5"/>
      <c r="S45" s="5"/>
      <c r="T45" s="5"/>
      <c r="U45" s="5"/>
      <c r="V45" s="5"/>
      <c r="W45" s="5"/>
    </row>
    <row r="46" spans="3:23" x14ac:dyDescent="0.15">
      <c r="C46" s="5"/>
      <c r="D46" s="5"/>
      <c r="E46" s="5"/>
      <c r="F46" s="5"/>
      <c r="G46" s="5"/>
      <c r="I46" s="5"/>
      <c r="J46" s="5"/>
      <c r="K46" s="5"/>
      <c r="L46" s="5"/>
      <c r="M46" s="5"/>
      <c r="N46" s="5"/>
      <c r="O46" s="5"/>
      <c r="P46" s="5"/>
      <c r="Q46" s="5"/>
      <c r="S46" s="5"/>
      <c r="T46" s="5"/>
      <c r="U46" s="5"/>
      <c r="V46" s="5"/>
      <c r="W46" s="5"/>
    </row>
    <row r="47" spans="3:23" x14ac:dyDescent="0.15">
      <c r="C47" s="5"/>
      <c r="D47" s="5"/>
      <c r="E47" s="5"/>
      <c r="F47" s="5"/>
      <c r="G47" s="5"/>
      <c r="I47" s="5"/>
      <c r="J47" s="5"/>
      <c r="K47" s="5"/>
      <c r="L47" s="5"/>
      <c r="M47" s="5"/>
      <c r="N47" s="5"/>
      <c r="O47" s="5"/>
      <c r="P47" s="5"/>
      <c r="Q47" s="5"/>
      <c r="S47" s="5"/>
      <c r="T47" s="5"/>
      <c r="U47" s="5"/>
      <c r="V47" s="5"/>
      <c r="W47" s="5"/>
    </row>
    <row r="48" spans="3:23" x14ac:dyDescent="0.15">
      <c r="C48" s="5"/>
      <c r="D48" s="5"/>
      <c r="E48" s="5"/>
      <c r="F48" s="5"/>
      <c r="G48" s="5"/>
      <c r="I48" s="5"/>
      <c r="J48" s="5"/>
      <c r="K48" s="5"/>
      <c r="L48" s="5"/>
      <c r="M48" s="5"/>
      <c r="N48" s="5"/>
      <c r="O48" s="5"/>
      <c r="P48" s="5"/>
      <c r="Q48" s="5"/>
      <c r="S48" s="5"/>
      <c r="T48" s="5"/>
      <c r="U48" s="5"/>
      <c r="V48" s="5"/>
      <c r="W48" s="5"/>
    </row>
    <row r="49" spans="3:23" x14ac:dyDescent="0.15">
      <c r="C49" s="5"/>
      <c r="D49" s="5"/>
      <c r="E49" s="5"/>
      <c r="F49" s="5"/>
      <c r="G49" s="5"/>
      <c r="I49" s="5"/>
      <c r="J49" s="5"/>
      <c r="K49" s="5"/>
      <c r="L49" s="5"/>
      <c r="M49" s="5"/>
      <c r="N49" s="5"/>
      <c r="O49" s="5"/>
      <c r="P49" s="5"/>
      <c r="Q49" s="5"/>
      <c r="S49" s="5"/>
      <c r="T49" s="5"/>
      <c r="U49" s="5"/>
      <c r="V49" s="5"/>
      <c r="W49" s="5"/>
    </row>
    <row r="50" spans="3:23" x14ac:dyDescent="0.15">
      <c r="C50" s="5"/>
      <c r="D50" s="5"/>
      <c r="E50" s="5"/>
      <c r="F50" s="5"/>
      <c r="G50" s="5"/>
      <c r="I50" s="5"/>
      <c r="J50" s="5"/>
      <c r="K50" s="5"/>
      <c r="L50" s="5"/>
      <c r="M50" s="5"/>
      <c r="N50" s="5"/>
      <c r="O50" s="5"/>
      <c r="P50" s="5"/>
      <c r="Q50" s="5"/>
      <c r="S50" s="5"/>
      <c r="T50" s="5"/>
      <c r="U50" s="5"/>
      <c r="V50" s="5"/>
      <c r="W50" s="5"/>
    </row>
    <row r="51" spans="3:23" x14ac:dyDescent="0.15">
      <c r="C51" s="5"/>
      <c r="D51" s="5"/>
      <c r="E51" s="5"/>
      <c r="F51" s="5"/>
      <c r="G51" s="5"/>
      <c r="I51" s="5"/>
      <c r="J51" s="5"/>
      <c r="K51" s="5"/>
      <c r="L51" s="5"/>
      <c r="M51" s="5"/>
      <c r="N51" s="5"/>
      <c r="O51" s="5"/>
      <c r="P51" s="5"/>
      <c r="Q51" s="5"/>
      <c r="S51" s="5"/>
      <c r="T51" s="5"/>
      <c r="U51" s="5"/>
      <c r="V51" s="5"/>
      <c r="W51" s="5"/>
    </row>
    <row r="52" spans="3:23" x14ac:dyDescent="0.15">
      <c r="C52" s="5"/>
      <c r="D52" s="5"/>
      <c r="E52" s="5"/>
      <c r="F52" s="5"/>
      <c r="G52" s="5"/>
      <c r="I52" s="5"/>
      <c r="J52" s="5"/>
      <c r="K52" s="5"/>
      <c r="L52" s="5"/>
      <c r="M52" s="5"/>
      <c r="N52" s="5"/>
      <c r="O52" s="5"/>
      <c r="P52" s="5"/>
      <c r="Q52" s="5"/>
      <c r="S52" s="5"/>
      <c r="T52" s="5"/>
      <c r="U52" s="5"/>
      <c r="V52" s="5"/>
      <c r="W52" s="5"/>
    </row>
    <row r="53" spans="3:23" x14ac:dyDescent="0.15">
      <c r="C53" s="5"/>
      <c r="D53" s="5"/>
      <c r="E53" s="5"/>
      <c r="F53" s="5"/>
      <c r="G53" s="5"/>
      <c r="I53" s="5"/>
      <c r="J53" s="5"/>
      <c r="K53" s="5"/>
      <c r="L53" s="5"/>
      <c r="M53" s="5"/>
      <c r="N53" s="5"/>
      <c r="O53" s="5"/>
      <c r="P53" s="5"/>
      <c r="Q53" s="5"/>
      <c r="S53" s="5"/>
      <c r="T53" s="5"/>
      <c r="U53" s="5"/>
      <c r="V53" s="5"/>
      <c r="W53" s="5"/>
    </row>
    <row r="54" spans="3:23" x14ac:dyDescent="0.15">
      <c r="C54" s="5"/>
      <c r="D54" s="5"/>
      <c r="E54" s="5"/>
      <c r="F54" s="5"/>
      <c r="G54" s="5"/>
      <c r="I54" s="5"/>
      <c r="J54" s="5"/>
      <c r="K54" s="5"/>
      <c r="L54" s="5"/>
      <c r="M54" s="5"/>
      <c r="N54" s="5"/>
      <c r="O54" s="5"/>
      <c r="P54" s="5"/>
      <c r="Q54" s="5"/>
      <c r="S54" s="5"/>
      <c r="T54" s="5"/>
      <c r="U54" s="5"/>
      <c r="V54" s="5"/>
      <c r="W54" s="5"/>
    </row>
    <row r="55" spans="3:23" x14ac:dyDescent="0.15">
      <c r="C55" s="5"/>
      <c r="D55" s="5"/>
      <c r="E55" s="5"/>
      <c r="F55" s="5"/>
      <c r="G55" s="5"/>
      <c r="I55" s="5"/>
      <c r="J55" s="5"/>
      <c r="K55" s="5"/>
      <c r="L55" s="5"/>
      <c r="M55" s="5"/>
      <c r="N55" s="5"/>
      <c r="O55" s="5"/>
      <c r="P55" s="5"/>
      <c r="Q55" s="5"/>
      <c r="S55" s="5"/>
      <c r="T55" s="5"/>
      <c r="U55" s="5"/>
      <c r="V55" s="5"/>
      <c r="W55" s="5"/>
    </row>
    <row r="56" spans="3:23" x14ac:dyDescent="0.15">
      <c r="C56" s="5"/>
      <c r="D56" s="5"/>
      <c r="E56" s="5"/>
      <c r="F56" s="5"/>
      <c r="G56" s="5"/>
      <c r="I56" s="5"/>
      <c r="J56" s="5"/>
      <c r="K56" s="5"/>
      <c r="L56" s="5"/>
      <c r="M56" s="5"/>
      <c r="N56" s="5"/>
      <c r="O56" s="5"/>
      <c r="P56" s="5"/>
      <c r="Q56" s="5"/>
      <c r="S56" s="5"/>
      <c r="T56" s="5"/>
      <c r="U56" s="5"/>
      <c r="V56" s="5"/>
      <c r="W56" s="5"/>
    </row>
    <row r="57" spans="3:23" x14ac:dyDescent="0.15">
      <c r="C57" s="5"/>
      <c r="D57" s="5"/>
      <c r="E57" s="5"/>
      <c r="F57" s="5"/>
      <c r="G57" s="5"/>
      <c r="I57" s="5"/>
      <c r="J57" s="5"/>
      <c r="K57" s="5"/>
      <c r="L57" s="5"/>
      <c r="M57" s="5"/>
      <c r="N57" s="5"/>
      <c r="O57" s="5"/>
      <c r="P57" s="5"/>
      <c r="Q57" s="5"/>
      <c r="S57" s="5"/>
      <c r="T57" s="5"/>
      <c r="U57" s="5"/>
      <c r="V57" s="5"/>
      <c r="W57" s="5"/>
    </row>
    <row r="58" spans="3:23" x14ac:dyDescent="0.15">
      <c r="C58" s="5"/>
      <c r="D58" s="5"/>
      <c r="E58" s="5"/>
      <c r="F58" s="5"/>
      <c r="G58" s="5"/>
      <c r="I58" s="5"/>
      <c r="J58" s="5"/>
      <c r="K58" s="5"/>
      <c r="L58" s="5"/>
      <c r="M58" s="5"/>
      <c r="N58" s="5"/>
      <c r="O58" s="5"/>
      <c r="P58" s="5"/>
      <c r="Q58" s="5"/>
      <c r="S58" s="5"/>
      <c r="T58" s="5"/>
      <c r="U58" s="5"/>
      <c r="V58" s="5"/>
      <c r="W58" s="5"/>
    </row>
    <row r="59" spans="3:23" x14ac:dyDescent="0.15">
      <c r="C59" s="5"/>
      <c r="D59" s="5"/>
      <c r="E59" s="5"/>
      <c r="F59" s="5"/>
      <c r="G59" s="5"/>
      <c r="I59" s="5"/>
      <c r="J59" s="5"/>
      <c r="K59" s="5"/>
      <c r="L59" s="5"/>
      <c r="M59" s="5"/>
      <c r="N59" s="5"/>
      <c r="O59" s="5"/>
      <c r="P59" s="5"/>
      <c r="Q59" s="5"/>
      <c r="S59" s="5"/>
      <c r="T59" s="5"/>
      <c r="U59" s="5"/>
      <c r="V59" s="5"/>
      <c r="W59" s="5"/>
    </row>
    <row r="60" spans="3:23" x14ac:dyDescent="0.15">
      <c r="C60" s="5"/>
      <c r="D60" s="5"/>
      <c r="E60" s="5"/>
      <c r="F60" s="5"/>
      <c r="G60" s="5"/>
      <c r="I60" s="5"/>
      <c r="J60" s="5"/>
      <c r="K60" s="5"/>
      <c r="L60" s="5"/>
      <c r="M60" s="5"/>
      <c r="N60" s="5"/>
      <c r="O60" s="5"/>
      <c r="P60" s="5"/>
      <c r="Q60" s="5"/>
      <c r="S60" s="5"/>
      <c r="T60" s="5"/>
      <c r="U60" s="5"/>
      <c r="V60" s="5"/>
      <c r="W60" s="5"/>
    </row>
    <row r="61" spans="3:23" x14ac:dyDescent="0.15">
      <c r="C61" s="5"/>
      <c r="D61" s="5"/>
      <c r="E61" s="5"/>
      <c r="F61" s="5"/>
      <c r="G61" s="5"/>
      <c r="I61" s="5"/>
      <c r="J61" s="5"/>
      <c r="K61" s="5"/>
      <c r="L61" s="5"/>
      <c r="M61" s="5"/>
      <c r="N61" s="5"/>
      <c r="O61" s="5"/>
      <c r="P61" s="5"/>
      <c r="Q61" s="5"/>
      <c r="S61" s="5"/>
      <c r="T61" s="5"/>
      <c r="U61" s="5"/>
      <c r="V61" s="5"/>
      <c r="W61" s="5"/>
    </row>
    <row r="62" spans="3:23" x14ac:dyDescent="0.15">
      <c r="C62" s="5"/>
      <c r="D62" s="5"/>
      <c r="E62" s="5"/>
      <c r="F62" s="5"/>
      <c r="G62" s="5"/>
      <c r="I62" s="5"/>
      <c r="J62" s="5"/>
      <c r="K62" s="5"/>
      <c r="L62" s="5"/>
      <c r="M62" s="5"/>
      <c r="N62" s="5"/>
      <c r="O62" s="5"/>
      <c r="P62" s="5"/>
      <c r="Q62" s="5"/>
      <c r="S62" s="5"/>
      <c r="T62" s="5"/>
      <c r="U62" s="5"/>
      <c r="V62" s="5"/>
      <c r="W62" s="5"/>
    </row>
    <row r="63" spans="3:23" x14ac:dyDescent="0.15">
      <c r="C63" s="5"/>
      <c r="D63" s="5"/>
      <c r="E63" s="5"/>
      <c r="F63" s="5"/>
      <c r="G63" s="5"/>
      <c r="I63" s="5"/>
      <c r="J63" s="5"/>
      <c r="K63" s="5"/>
      <c r="L63" s="5"/>
      <c r="M63" s="5"/>
      <c r="N63" s="5"/>
      <c r="O63" s="5"/>
      <c r="P63" s="5"/>
      <c r="Q63" s="5"/>
      <c r="S63" s="5"/>
      <c r="T63" s="5"/>
      <c r="U63" s="5"/>
      <c r="V63" s="5"/>
      <c r="W63" s="5"/>
    </row>
    <row r="64" spans="3:23" x14ac:dyDescent="0.15">
      <c r="C64" s="5"/>
      <c r="D64" s="5"/>
      <c r="E64" s="5"/>
      <c r="F64" s="5"/>
      <c r="G64" s="5"/>
      <c r="I64" s="5"/>
      <c r="J64" s="5"/>
      <c r="K64" s="5"/>
      <c r="L64" s="5"/>
      <c r="M64" s="5"/>
      <c r="N64" s="5"/>
      <c r="O64" s="5"/>
      <c r="P64" s="5"/>
      <c r="Q64" s="5"/>
      <c r="S64" s="5"/>
      <c r="T64" s="5"/>
      <c r="U64" s="5"/>
      <c r="V64" s="5"/>
      <c r="W64" s="5"/>
    </row>
    <row r="65" spans="3:23" x14ac:dyDescent="0.15">
      <c r="C65" s="5"/>
      <c r="D65" s="5"/>
      <c r="E65" s="5"/>
      <c r="F65" s="5"/>
      <c r="G65" s="5"/>
      <c r="I65" s="5"/>
      <c r="J65" s="5"/>
      <c r="K65" s="5"/>
      <c r="L65" s="5"/>
      <c r="M65" s="5"/>
      <c r="N65" s="5"/>
      <c r="O65" s="5"/>
      <c r="P65" s="5"/>
      <c r="Q65" s="5"/>
      <c r="S65" s="5"/>
      <c r="T65" s="5"/>
      <c r="U65" s="5"/>
      <c r="V65" s="5"/>
      <c r="W65" s="5"/>
    </row>
    <row r="66" spans="3:23" x14ac:dyDescent="0.15">
      <c r="C66" s="5"/>
      <c r="D66" s="5"/>
      <c r="E66" s="5"/>
      <c r="F66" s="5"/>
      <c r="G66" s="5"/>
      <c r="I66" s="5"/>
      <c r="J66" s="5"/>
      <c r="K66" s="5"/>
      <c r="L66" s="5"/>
      <c r="M66" s="5"/>
      <c r="N66" s="5"/>
      <c r="O66" s="5"/>
      <c r="P66" s="5"/>
      <c r="Q66" s="5"/>
      <c r="S66" s="5"/>
      <c r="T66" s="5"/>
      <c r="U66" s="5"/>
      <c r="V66" s="5"/>
      <c r="W66" s="5"/>
    </row>
    <row r="67" spans="3:23" x14ac:dyDescent="0.15">
      <c r="C67" s="5"/>
      <c r="D67" s="5"/>
      <c r="E67" s="5"/>
      <c r="F67" s="5"/>
      <c r="G67" s="5"/>
      <c r="I67" s="5"/>
      <c r="J67" s="5"/>
      <c r="K67" s="5"/>
      <c r="L67" s="5"/>
      <c r="M67" s="5"/>
      <c r="N67" s="5"/>
      <c r="O67" s="5"/>
      <c r="P67" s="5"/>
      <c r="Q67" s="5"/>
      <c r="S67" s="5"/>
      <c r="T67" s="5"/>
      <c r="U67" s="5"/>
      <c r="V67" s="5"/>
      <c r="W67" s="5"/>
    </row>
    <row r="68" spans="3:23" x14ac:dyDescent="0.15">
      <c r="C68" s="5"/>
      <c r="D68" s="5"/>
      <c r="E68" s="5"/>
      <c r="F68" s="5"/>
      <c r="G68" s="5"/>
      <c r="I68" s="5"/>
      <c r="J68" s="5"/>
      <c r="K68" s="5"/>
      <c r="L68" s="5"/>
      <c r="M68" s="5"/>
      <c r="N68" s="5"/>
      <c r="O68" s="5"/>
      <c r="P68" s="5"/>
      <c r="Q68" s="5"/>
      <c r="S68" s="5"/>
      <c r="T68" s="5"/>
      <c r="U68" s="5"/>
      <c r="V68" s="5"/>
      <c r="W68" s="5"/>
    </row>
    <row r="69" spans="3:23" x14ac:dyDescent="0.15">
      <c r="C69" s="5"/>
      <c r="D69" s="5"/>
      <c r="E69" s="5"/>
      <c r="F69" s="5"/>
      <c r="G69" s="5"/>
      <c r="I69" s="5"/>
      <c r="J69" s="5"/>
      <c r="K69" s="5"/>
      <c r="L69" s="5"/>
      <c r="M69" s="5"/>
      <c r="N69" s="5"/>
      <c r="O69" s="5"/>
      <c r="P69" s="5"/>
      <c r="Q69" s="5"/>
      <c r="S69" s="5"/>
      <c r="T69" s="5"/>
      <c r="U69" s="5"/>
      <c r="V69" s="5"/>
      <c r="W69" s="5"/>
    </row>
    <row r="70" spans="3:23" x14ac:dyDescent="0.15">
      <c r="C70" s="5"/>
      <c r="D70" s="5"/>
      <c r="E70" s="5"/>
      <c r="F70" s="5"/>
      <c r="G70" s="5"/>
      <c r="I70" s="5"/>
      <c r="J70" s="5"/>
      <c r="K70" s="5"/>
      <c r="L70" s="5"/>
      <c r="M70" s="5"/>
      <c r="N70" s="5"/>
      <c r="O70" s="5"/>
      <c r="P70" s="5"/>
      <c r="Q70" s="5"/>
      <c r="S70" s="5"/>
      <c r="T70" s="5"/>
      <c r="U70" s="5"/>
      <c r="V70" s="5"/>
      <c r="W70" s="5"/>
    </row>
    <row r="71" spans="3:23" x14ac:dyDescent="0.15">
      <c r="C71" s="5"/>
      <c r="D71" s="5"/>
      <c r="E71" s="5"/>
      <c r="F71" s="5"/>
      <c r="G71" s="5"/>
      <c r="I71" s="5"/>
      <c r="J71" s="5"/>
      <c r="K71" s="5"/>
      <c r="L71" s="5"/>
      <c r="M71" s="5"/>
      <c r="N71" s="5"/>
      <c r="O71" s="5"/>
      <c r="P71" s="5"/>
      <c r="Q71" s="5"/>
      <c r="S71" s="5"/>
      <c r="T71" s="5"/>
      <c r="U71" s="5"/>
      <c r="V71" s="5"/>
      <c r="W71" s="5"/>
    </row>
    <row r="72" spans="3:23" x14ac:dyDescent="0.15">
      <c r="C72" s="5"/>
      <c r="D72" s="5"/>
      <c r="E72" s="5"/>
      <c r="F72" s="5"/>
      <c r="G72" s="5"/>
      <c r="I72" s="5"/>
      <c r="J72" s="5"/>
      <c r="K72" s="5"/>
      <c r="L72" s="5"/>
      <c r="M72" s="5"/>
      <c r="N72" s="5"/>
      <c r="O72" s="5"/>
      <c r="P72" s="5"/>
      <c r="Q72" s="5"/>
      <c r="S72" s="5"/>
      <c r="T72" s="5"/>
      <c r="U72" s="5"/>
      <c r="V72" s="5"/>
      <c r="W72" s="5"/>
    </row>
    <row r="73" spans="3:23" x14ac:dyDescent="0.15">
      <c r="C73" s="5"/>
      <c r="D73" s="5"/>
      <c r="E73" s="5"/>
      <c r="F73" s="5"/>
      <c r="G73" s="5"/>
      <c r="I73" s="5"/>
      <c r="J73" s="5"/>
      <c r="K73" s="5"/>
      <c r="L73" s="5"/>
      <c r="M73" s="5"/>
      <c r="N73" s="5"/>
      <c r="O73" s="5"/>
      <c r="P73" s="5"/>
      <c r="Q73" s="5"/>
      <c r="S73" s="5"/>
      <c r="T73" s="5"/>
      <c r="U73" s="5"/>
      <c r="V73" s="5"/>
      <c r="W73" s="5"/>
    </row>
    <row r="74" spans="3:23" x14ac:dyDescent="0.15">
      <c r="C74" s="5"/>
      <c r="D74" s="5"/>
      <c r="E74" s="5"/>
      <c r="F74" s="5"/>
      <c r="G74" s="5"/>
      <c r="I74" s="5"/>
      <c r="J74" s="5"/>
      <c r="K74" s="5"/>
      <c r="L74" s="5"/>
      <c r="M74" s="5"/>
      <c r="N74" s="5"/>
      <c r="O74" s="5"/>
      <c r="P74" s="5"/>
      <c r="Q74" s="5"/>
      <c r="S74" s="5"/>
      <c r="T74" s="5"/>
      <c r="U74" s="5"/>
      <c r="V74" s="5"/>
      <c r="W74" s="5"/>
    </row>
    <row r="75" spans="3:23" x14ac:dyDescent="0.15">
      <c r="C75" s="5"/>
      <c r="D75" s="5"/>
      <c r="E75" s="5"/>
      <c r="F75" s="5"/>
      <c r="G75" s="5"/>
      <c r="I75" s="5"/>
      <c r="J75" s="5"/>
      <c r="K75" s="5"/>
      <c r="L75" s="5"/>
      <c r="M75" s="5"/>
      <c r="N75" s="5"/>
      <c r="O75" s="5"/>
      <c r="P75" s="5"/>
      <c r="Q75" s="5"/>
      <c r="S75" s="5"/>
      <c r="T75" s="5"/>
      <c r="U75" s="5"/>
      <c r="V75" s="5"/>
      <c r="W75" s="5"/>
    </row>
    <row r="76" spans="3:23" x14ac:dyDescent="0.15">
      <c r="C76" s="5"/>
      <c r="D76" s="5"/>
      <c r="E76" s="5"/>
      <c r="F76" s="5"/>
      <c r="G76" s="5"/>
      <c r="I76" s="5"/>
      <c r="J76" s="5"/>
      <c r="K76" s="5"/>
      <c r="L76" s="5"/>
      <c r="M76" s="5"/>
      <c r="N76" s="5"/>
      <c r="O76" s="5"/>
      <c r="P76" s="5"/>
      <c r="Q76" s="5"/>
      <c r="S76" s="5"/>
      <c r="T76" s="5"/>
      <c r="U76" s="5"/>
      <c r="V76" s="5"/>
      <c r="W76" s="5"/>
    </row>
    <row r="77" spans="3:23" x14ac:dyDescent="0.15">
      <c r="C77" s="5"/>
      <c r="D77" s="5"/>
      <c r="E77" s="5"/>
      <c r="F77" s="5"/>
      <c r="G77" s="5"/>
      <c r="I77" s="5"/>
      <c r="J77" s="5"/>
      <c r="K77" s="5"/>
      <c r="L77" s="5"/>
      <c r="M77" s="5"/>
      <c r="N77" s="5"/>
      <c r="O77" s="5"/>
      <c r="P77" s="5"/>
      <c r="Q77" s="5"/>
      <c r="S77" s="5"/>
      <c r="T77" s="5"/>
      <c r="U77" s="5"/>
      <c r="V77" s="5"/>
      <c r="W77" s="5"/>
    </row>
    <row r="78" spans="3:23" x14ac:dyDescent="0.15">
      <c r="C78" s="5"/>
      <c r="D78" s="5"/>
      <c r="E78" s="5"/>
      <c r="F78" s="5"/>
      <c r="G78" s="5"/>
      <c r="I78" s="5"/>
      <c r="J78" s="5"/>
      <c r="K78" s="5"/>
      <c r="L78" s="5"/>
      <c r="M78" s="5"/>
      <c r="N78" s="5"/>
      <c r="O78" s="5"/>
      <c r="P78" s="5"/>
      <c r="Q78" s="5"/>
      <c r="S78" s="5"/>
      <c r="T78" s="5"/>
      <c r="U78" s="5"/>
      <c r="V78" s="5"/>
      <c r="W78" s="5"/>
    </row>
    <row r="79" spans="3:23" x14ac:dyDescent="0.15">
      <c r="C79" s="5"/>
      <c r="D79" s="5"/>
      <c r="E79" s="5"/>
      <c r="F79" s="5"/>
      <c r="G79" s="5"/>
      <c r="I79" s="5"/>
      <c r="J79" s="5"/>
      <c r="K79" s="5"/>
      <c r="L79" s="5"/>
      <c r="M79" s="5"/>
      <c r="N79" s="5"/>
      <c r="O79" s="5"/>
      <c r="P79" s="5"/>
      <c r="Q79" s="5"/>
      <c r="S79" s="5"/>
      <c r="T79" s="5"/>
      <c r="U79" s="5"/>
      <c r="V79" s="5"/>
      <c r="W79" s="5"/>
    </row>
    <row r="80" spans="3:23" x14ac:dyDescent="0.15">
      <c r="C80" s="5"/>
      <c r="D80" s="5"/>
      <c r="E80" s="5"/>
      <c r="F80" s="5"/>
      <c r="G80" s="5"/>
      <c r="I80" s="5"/>
      <c r="J80" s="5"/>
      <c r="K80" s="5"/>
      <c r="L80" s="5"/>
      <c r="M80" s="5"/>
      <c r="N80" s="5"/>
      <c r="O80" s="5"/>
      <c r="P80" s="5"/>
      <c r="Q80" s="5"/>
      <c r="S80" s="5"/>
      <c r="T80" s="5"/>
      <c r="U80" s="5"/>
      <c r="V80" s="5"/>
      <c r="W80" s="5"/>
    </row>
    <row r="81" spans="3:23" x14ac:dyDescent="0.15">
      <c r="C81" s="5"/>
      <c r="D81" s="5"/>
      <c r="E81" s="5"/>
      <c r="F81" s="5"/>
      <c r="G81" s="5"/>
      <c r="I81" s="5"/>
      <c r="J81" s="5"/>
      <c r="K81" s="5"/>
      <c r="L81" s="5"/>
      <c r="M81" s="5"/>
      <c r="N81" s="5"/>
      <c r="O81" s="5"/>
      <c r="P81" s="5"/>
      <c r="Q81" s="5"/>
      <c r="S81" s="5"/>
      <c r="T81" s="5"/>
      <c r="U81" s="5"/>
      <c r="V81" s="5"/>
      <c r="W81" s="5"/>
    </row>
    <row r="82" spans="3:23" x14ac:dyDescent="0.15">
      <c r="C82" s="5"/>
      <c r="D82" s="5"/>
      <c r="E82" s="5"/>
      <c r="F82" s="5"/>
      <c r="G82" s="5"/>
      <c r="I82" s="5"/>
      <c r="J82" s="5"/>
      <c r="K82" s="5"/>
      <c r="L82" s="5"/>
      <c r="M82" s="5"/>
      <c r="N82" s="5"/>
      <c r="O82" s="5"/>
      <c r="P82" s="5"/>
      <c r="Q82" s="5"/>
      <c r="S82" s="5"/>
      <c r="T82" s="5"/>
      <c r="U82" s="5"/>
      <c r="V82" s="5"/>
      <c r="W82" s="5"/>
    </row>
    <row r="83" spans="3:23" x14ac:dyDescent="0.15">
      <c r="C83" s="5"/>
      <c r="D83" s="5"/>
      <c r="E83" s="5"/>
      <c r="F83" s="5"/>
      <c r="G83" s="5"/>
      <c r="I83" s="5"/>
      <c r="J83" s="5"/>
      <c r="K83" s="5"/>
      <c r="L83" s="5"/>
      <c r="M83" s="5"/>
      <c r="N83" s="5"/>
      <c r="O83" s="5"/>
      <c r="P83" s="5"/>
      <c r="Q83" s="5"/>
      <c r="S83" s="5"/>
      <c r="T83" s="5"/>
      <c r="U83" s="5"/>
      <c r="V83" s="5"/>
      <c r="W83" s="5"/>
    </row>
    <row r="84" spans="3:23" x14ac:dyDescent="0.15">
      <c r="C84" s="5"/>
      <c r="D84" s="5"/>
      <c r="E84" s="5"/>
      <c r="F84" s="5"/>
      <c r="G84" s="5"/>
      <c r="I84" s="5"/>
      <c r="J84" s="5"/>
      <c r="K84" s="5"/>
      <c r="L84" s="5"/>
      <c r="M84" s="5"/>
      <c r="N84" s="5"/>
      <c r="O84" s="5"/>
      <c r="P84" s="5"/>
      <c r="Q84" s="5"/>
      <c r="S84" s="5"/>
      <c r="T84" s="5"/>
      <c r="U84" s="5"/>
      <c r="V84" s="5"/>
      <c r="W84" s="5"/>
    </row>
    <row r="85" spans="3:23" x14ac:dyDescent="0.15">
      <c r="C85" s="5"/>
      <c r="D85" s="5"/>
      <c r="E85" s="5"/>
      <c r="F85" s="5"/>
      <c r="G85" s="5"/>
      <c r="I85" s="5"/>
      <c r="J85" s="5"/>
      <c r="K85" s="5"/>
      <c r="L85" s="5"/>
      <c r="M85" s="5"/>
      <c r="N85" s="5"/>
      <c r="O85" s="5"/>
      <c r="P85" s="5"/>
      <c r="Q85" s="5"/>
      <c r="S85" s="5"/>
      <c r="T85" s="5"/>
      <c r="U85" s="5"/>
      <c r="V85" s="5"/>
      <c r="W85" s="5"/>
    </row>
    <row r="86" spans="3:23" x14ac:dyDescent="0.15">
      <c r="C86" s="5"/>
      <c r="D86" s="5"/>
      <c r="E86" s="5"/>
      <c r="F86" s="5"/>
      <c r="G86" s="5"/>
      <c r="I86" s="5"/>
      <c r="J86" s="5"/>
      <c r="K86" s="5"/>
      <c r="L86" s="5"/>
      <c r="M86" s="5"/>
      <c r="N86" s="5"/>
      <c r="O86" s="5"/>
      <c r="P86" s="5"/>
      <c r="Q86" s="5"/>
      <c r="S86" s="5"/>
      <c r="T86" s="5"/>
      <c r="U86" s="5"/>
      <c r="V86" s="5"/>
      <c r="W86" s="5"/>
    </row>
    <row r="87" spans="3:23" x14ac:dyDescent="0.15">
      <c r="C87" s="5"/>
      <c r="D87" s="5"/>
      <c r="E87" s="5"/>
      <c r="F87" s="5"/>
      <c r="G87" s="5"/>
      <c r="I87" s="5"/>
      <c r="J87" s="5"/>
      <c r="K87" s="5"/>
      <c r="L87" s="5"/>
      <c r="M87" s="5"/>
      <c r="N87" s="5"/>
      <c r="O87" s="5"/>
      <c r="P87" s="5"/>
      <c r="Q87" s="5"/>
      <c r="S87" s="5"/>
      <c r="T87" s="5"/>
      <c r="U87" s="5"/>
      <c r="V87" s="5"/>
      <c r="W87" s="5"/>
    </row>
    <row r="88" spans="3:23" x14ac:dyDescent="0.15">
      <c r="C88" s="5"/>
      <c r="D88" s="5"/>
      <c r="E88" s="5"/>
      <c r="F88" s="5"/>
      <c r="G88" s="5"/>
      <c r="I88" s="5"/>
      <c r="J88" s="5"/>
      <c r="K88" s="5"/>
      <c r="L88" s="5"/>
      <c r="M88" s="5"/>
      <c r="N88" s="5"/>
      <c r="O88" s="5"/>
      <c r="P88" s="5"/>
      <c r="Q88" s="5"/>
      <c r="S88" s="5"/>
      <c r="T88" s="5"/>
      <c r="U88" s="5"/>
      <c r="V88" s="5"/>
      <c r="W88" s="5"/>
    </row>
    <row r="89" spans="3:23" x14ac:dyDescent="0.15">
      <c r="C89" s="5"/>
      <c r="D89" s="5"/>
      <c r="E89" s="5"/>
      <c r="F89" s="5"/>
      <c r="G89" s="5"/>
      <c r="I89" s="5"/>
      <c r="J89" s="5"/>
      <c r="K89" s="5"/>
      <c r="L89" s="5"/>
      <c r="M89" s="5"/>
      <c r="N89" s="5"/>
      <c r="O89" s="5"/>
      <c r="P89" s="5"/>
      <c r="Q89" s="5"/>
      <c r="S89" s="5"/>
      <c r="T89" s="5"/>
      <c r="U89" s="5"/>
      <c r="V89" s="5"/>
      <c r="W89" s="5"/>
    </row>
    <row r="90" spans="3:23" x14ac:dyDescent="0.15">
      <c r="C90" s="5"/>
      <c r="D90" s="5"/>
      <c r="E90" s="5"/>
      <c r="F90" s="5"/>
      <c r="G90" s="5"/>
      <c r="I90" s="5"/>
      <c r="J90" s="5"/>
      <c r="K90" s="5"/>
      <c r="L90" s="5"/>
      <c r="M90" s="5"/>
      <c r="N90" s="5"/>
      <c r="O90" s="5"/>
      <c r="P90" s="5"/>
      <c r="Q90" s="5"/>
      <c r="S90" s="5"/>
      <c r="T90" s="5"/>
      <c r="U90" s="5"/>
      <c r="V90" s="5"/>
      <c r="W90" s="5"/>
    </row>
    <row r="91" spans="3:23" x14ac:dyDescent="0.15">
      <c r="C91" s="5"/>
      <c r="D91" s="5"/>
      <c r="E91" s="5"/>
      <c r="F91" s="5"/>
      <c r="G91" s="5"/>
      <c r="I91" s="5"/>
      <c r="J91" s="5"/>
      <c r="K91" s="5"/>
      <c r="L91" s="5"/>
      <c r="M91" s="5"/>
      <c r="N91" s="5"/>
      <c r="O91" s="5"/>
      <c r="P91" s="5"/>
      <c r="Q91" s="5"/>
      <c r="S91" s="5"/>
      <c r="T91" s="5"/>
      <c r="U91" s="5"/>
      <c r="V91" s="5"/>
      <c r="W91" s="5"/>
    </row>
    <row r="92" spans="3:23" x14ac:dyDescent="0.15">
      <c r="C92" s="5"/>
      <c r="D92" s="5"/>
      <c r="E92" s="5"/>
      <c r="F92" s="5"/>
      <c r="G92" s="5"/>
      <c r="I92" s="5"/>
      <c r="J92" s="5"/>
      <c r="K92" s="5"/>
      <c r="L92" s="5"/>
      <c r="M92" s="5"/>
      <c r="N92" s="5"/>
      <c r="O92" s="5"/>
      <c r="P92" s="5"/>
      <c r="Q92" s="5"/>
      <c r="S92" s="5"/>
      <c r="T92" s="5"/>
      <c r="U92" s="5"/>
      <c r="V92" s="5"/>
      <c r="W92" s="5"/>
    </row>
    <row r="93" spans="3:23" x14ac:dyDescent="0.15">
      <c r="C93" s="5"/>
      <c r="D93" s="5"/>
      <c r="E93" s="5"/>
      <c r="F93" s="5"/>
      <c r="G93" s="5"/>
      <c r="I93" s="5"/>
      <c r="J93" s="5"/>
      <c r="K93" s="5"/>
      <c r="L93" s="5"/>
      <c r="M93" s="5"/>
      <c r="N93" s="5"/>
      <c r="O93" s="5"/>
      <c r="P93" s="5"/>
      <c r="Q93" s="5"/>
      <c r="S93" s="5"/>
      <c r="T93" s="5"/>
      <c r="U93" s="5"/>
      <c r="V93" s="5"/>
      <c r="W93" s="5"/>
    </row>
    <row r="94" spans="3:23" x14ac:dyDescent="0.15">
      <c r="C94" s="5"/>
      <c r="D94" s="5"/>
      <c r="E94" s="5"/>
      <c r="F94" s="5"/>
      <c r="G94" s="5"/>
      <c r="I94" s="5"/>
      <c r="J94" s="5"/>
      <c r="K94" s="5"/>
      <c r="L94" s="5"/>
      <c r="M94" s="5"/>
      <c r="N94" s="5"/>
      <c r="O94" s="5"/>
      <c r="P94" s="5"/>
      <c r="Q94" s="5"/>
      <c r="S94" s="5"/>
      <c r="T94" s="5"/>
      <c r="U94" s="5"/>
      <c r="V94" s="5"/>
      <c r="W94" s="5"/>
    </row>
    <row r="95" spans="3:23" x14ac:dyDescent="0.15">
      <c r="C95" s="5"/>
      <c r="D95" s="5"/>
      <c r="E95" s="5"/>
      <c r="F95" s="5"/>
      <c r="G95" s="5"/>
      <c r="I95" s="5"/>
      <c r="J95" s="5"/>
      <c r="K95" s="5"/>
      <c r="L95" s="5"/>
      <c r="M95" s="5"/>
      <c r="N95" s="5"/>
      <c r="O95" s="5"/>
      <c r="P95" s="5"/>
      <c r="Q95" s="5"/>
      <c r="S95" s="5"/>
      <c r="T95" s="5"/>
      <c r="U95" s="5"/>
      <c r="V95" s="5"/>
      <c r="W95" s="5"/>
    </row>
    <row r="96" spans="3:23" x14ac:dyDescent="0.15">
      <c r="C96" s="5"/>
      <c r="D96" s="5"/>
      <c r="E96" s="5"/>
      <c r="F96" s="5"/>
      <c r="G96" s="5"/>
      <c r="I96" s="5"/>
      <c r="J96" s="5"/>
      <c r="K96" s="5"/>
      <c r="L96" s="5"/>
      <c r="M96" s="5"/>
      <c r="N96" s="5"/>
      <c r="O96" s="5"/>
      <c r="P96" s="5"/>
      <c r="Q96" s="5"/>
      <c r="S96" s="5"/>
      <c r="T96" s="5"/>
      <c r="U96" s="5"/>
      <c r="V96" s="5"/>
      <c r="W96" s="5"/>
    </row>
    <row r="97" spans="3:23" x14ac:dyDescent="0.15">
      <c r="C97" s="5"/>
      <c r="D97" s="5"/>
      <c r="E97" s="5"/>
      <c r="F97" s="5"/>
      <c r="G97" s="5"/>
      <c r="I97" s="5"/>
      <c r="J97" s="5"/>
      <c r="K97" s="5"/>
      <c r="L97" s="5"/>
      <c r="M97" s="5"/>
      <c r="N97" s="5"/>
      <c r="O97" s="5"/>
      <c r="P97" s="5"/>
      <c r="Q97" s="5"/>
      <c r="S97" s="5"/>
      <c r="T97" s="5"/>
      <c r="U97" s="5"/>
      <c r="V97" s="5"/>
      <c r="W97" s="5"/>
    </row>
    <row r="98" spans="3:23" x14ac:dyDescent="0.15">
      <c r="C98" s="5"/>
      <c r="D98" s="5"/>
      <c r="E98" s="5"/>
      <c r="F98" s="5"/>
      <c r="G98" s="5"/>
      <c r="I98" s="5"/>
      <c r="J98" s="5"/>
      <c r="K98" s="5"/>
      <c r="L98" s="5"/>
      <c r="M98" s="5"/>
      <c r="N98" s="5"/>
      <c r="O98" s="5"/>
      <c r="P98" s="5"/>
      <c r="Q98" s="5"/>
      <c r="S98" s="5"/>
      <c r="T98" s="5"/>
      <c r="U98" s="5"/>
      <c r="V98" s="5"/>
      <c r="W98" s="5"/>
    </row>
    <row r="99" spans="3:23" x14ac:dyDescent="0.15">
      <c r="C99" s="5"/>
      <c r="D99" s="5"/>
      <c r="E99" s="5"/>
      <c r="F99" s="5"/>
      <c r="G99" s="5"/>
      <c r="I99" s="5"/>
      <c r="J99" s="5"/>
      <c r="K99" s="5"/>
      <c r="L99" s="5"/>
      <c r="M99" s="5"/>
      <c r="N99" s="5"/>
      <c r="O99" s="5"/>
      <c r="P99" s="5"/>
      <c r="Q99" s="5"/>
      <c r="S99" s="5"/>
      <c r="T99" s="5"/>
      <c r="U99" s="5"/>
      <c r="V99" s="5"/>
      <c r="W99" s="5"/>
    </row>
    <row r="100" spans="3:23" x14ac:dyDescent="0.15">
      <c r="C100" s="5"/>
      <c r="D100" s="5"/>
      <c r="E100" s="5"/>
      <c r="F100" s="5"/>
      <c r="G100" s="5"/>
      <c r="I100" s="5"/>
      <c r="J100" s="5"/>
      <c r="K100" s="5"/>
      <c r="L100" s="5"/>
      <c r="M100" s="5"/>
      <c r="N100" s="5"/>
      <c r="O100" s="5"/>
      <c r="P100" s="5"/>
      <c r="Q100" s="5"/>
      <c r="S100" s="5"/>
      <c r="T100" s="5"/>
      <c r="U100" s="5"/>
      <c r="V100" s="5"/>
      <c r="W100" s="5"/>
    </row>
    <row r="101" spans="3:23" x14ac:dyDescent="0.15">
      <c r="C101" s="5"/>
      <c r="D101" s="5"/>
      <c r="E101" s="5"/>
      <c r="F101" s="5"/>
      <c r="G101" s="5"/>
      <c r="I101" s="5"/>
      <c r="J101" s="5"/>
      <c r="K101" s="5"/>
      <c r="L101" s="5"/>
      <c r="M101" s="5"/>
      <c r="N101" s="5"/>
      <c r="O101" s="5"/>
      <c r="P101" s="5"/>
      <c r="Q101" s="5"/>
      <c r="S101" s="5"/>
      <c r="T101" s="5"/>
      <c r="U101" s="5"/>
      <c r="V101" s="5"/>
      <c r="W101" s="5"/>
    </row>
    <row r="102" spans="3:23" x14ac:dyDescent="0.15">
      <c r="C102" s="5"/>
      <c r="D102" s="5"/>
      <c r="E102" s="5"/>
      <c r="F102" s="5"/>
      <c r="G102" s="5"/>
      <c r="I102" s="5"/>
      <c r="J102" s="5"/>
      <c r="K102" s="5"/>
      <c r="L102" s="5"/>
      <c r="M102" s="5"/>
      <c r="N102" s="5"/>
      <c r="O102" s="5"/>
      <c r="P102" s="5"/>
      <c r="Q102" s="5"/>
      <c r="S102" s="5"/>
      <c r="T102" s="5"/>
      <c r="U102" s="5"/>
      <c r="V102" s="5"/>
      <c r="W102" s="5"/>
    </row>
    <row r="103" spans="3:23" x14ac:dyDescent="0.15">
      <c r="C103" s="5"/>
      <c r="D103" s="5"/>
      <c r="E103" s="5"/>
      <c r="F103" s="5"/>
      <c r="G103" s="5"/>
      <c r="I103" s="5"/>
      <c r="J103" s="5"/>
      <c r="K103" s="5"/>
      <c r="L103" s="5"/>
      <c r="M103" s="5"/>
      <c r="N103" s="5"/>
      <c r="O103" s="5"/>
      <c r="P103" s="5"/>
      <c r="Q103" s="5"/>
      <c r="S103" s="5"/>
      <c r="T103" s="5"/>
      <c r="U103" s="5"/>
      <c r="V103" s="5"/>
      <c r="W103" s="5"/>
    </row>
    <row r="104" spans="3:23" x14ac:dyDescent="0.15">
      <c r="C104" s="5"/>
      <c r="D104" s="5"/>
      <c r="E104" s="5"/>
      <c r="F104" s="5"/>
      <c r="G104" s="5"/>
      <c r="I104" s="5"/>
      <c r="J104" s="5"/>
      <c r="K104" s="5"/>
      <c r="L104" s="5"/>
      <c r="M104" s="5"/>
      <c r="N104" s="5"/>
      <c r="O104" s="5"/>
      <c r="P104" s="5"/>
      <c r="Q104" s="5"/>
      <c r="S104" s="5"/>
      <c r="T104" s="5"/>
      <c r="U104" s="5"/>
      <c r="V104" s="5"/>
      <c r="W104" s="5"/>
    </row>
    <row r="105" spans="3:23" x14ac:dyDescent="0.15">
      <c r="C105" s="5"/>
      <c r="D105" s="5"/>
      <c r="E105" s="5"/>
      <c r="F105" s="5"/>
      <c r="G105" s="5"/>
      <c r="I105" s="5"/>
      <c r="J105" s="5"/>
      <c r="K105" s="5"/>
      <c r="L105" s="5"/>
      <c r="M105" s="5"/>
      <c r="N105" s="5"/>
      <c r="O105" s="5"/>
      <c r="P105" s="5"/>
      <c r="Q105" s="5"/>
      <c r="S105" s="5"/>
      <c r="T105" s="5"/>
      <c r="U105" s="5"/>
      <c r="V105" s="5"/>
      <c r="W105" s="5"/>
    </row>
    <row r="106" spans="3:23" x14ac:dyDescent="0.15">
      <c r="C106" s="5"/>
      <c r="D106" s="5"/>
      <c r="E106" s="5"/>
      <c r="F106" s="5"/>
      <c r="G106" s="5"/>
      <c r="I106" s="5"/>
      <c r="J106" s="5"/>
      <c r="K106" s="5"/>
      <c r="L106" s="5"/>
      <c r="M106" s="5"/>
      <c r="N106" s="5"/>
      <c r="O106" s="5"/>
      <c r="P106" s="5"/>
      <c r="Q106" s="5"/>
      <c r="S106" s="5"/>
      <c r="T106" s="5"/>
      <c r="U106" s="5"/>
      <c r="V106" s="5"/>
      <c r="W106" s="5"/>
    </row>
    <row r="107" spans="3:23" x14ac:dyDescent="0.15">
      <c r="C107" s="5"/>
      <c r="D107" s="5"/>
      <c r="E107" s="5"/>
      <c r="F107" s="5"/>
      <c r="G107" s="5"/>
      <c r="I107" s="5"/>
      <c r="J107" s="5"/>
      <c r="K107" s="5"/>
      <c r="L107" s="5"/>
      <c r="M107" s="5"/>
      <c r="N107" s="5"/>
      <c r="O107" s="5"/>
      <c r="P107" s="5"/>
      <c r="Q107" s="5"/>
      <c r="S107" s="5"/>
      <c r="T107" s="5"/>
      <c r="U107" s="5"/>
      <c r="V107" s="5"/>
      <c r="W107" s="5"/>
    </row>
    <row r="108" spans="3:23" x14ac:dyDescent="0.15">
      <c r="C108" s="5"/>
      <c r="D108" s="5"/>
      <c r="E108" s="5"/>
      <c r="F108" s="5"/>
      <c r="G108" s="5"/>
      <c r="I108" s="5"/>
      <c r="J108" s="5"/>
      <c r="K108" s="5"/>
      <c r="L108" s="5"/>
      <c r="M108" s="5"/>
      <c r="N108" s="5"/>
      <c r="O108" s="5"/>
      <c r="P108" s="5"/>
      <c r="Q108" s="5"/>
      <c r="S108" s="5"/>
      <c r="T108" s="5"/>
      <c r="U108" s="5"/>
      <c r="V108" s="5"/>
      <c r="W108" s="5"/>
    </row>
    <row r="109" spans="3:23" x14ac:dyDescent="0.15">
      <c r="C109" s="5"/>
      <c r="D109" s="5"/>
      <c r="E109" s="5"/>
      <c r="F109" s="5"/>
      <c r="G109" s="5"/>
      <c r="I109" s="5"/>
      <c r="J109" s="5"/>
      <c r="K109" s="5"/>
      <c r="L109" s="5"/>
      <c r="M109" s="5"/>
      <c r="N109" s="5"/>
      <c r="O109" s="5"/>
      <c r="P109" s="5"/>
      <c r="Q109" s="5"/>
      <c r="S109" s="5"/>
      <c r="T109" s="5"/>
      <c r="U109" s="5"/>
      <c r="V109" s="5"/>
      <c r="W109" s="5"/>
    </row>
    <row r="110" spans="3:23" x14ac:dyDescent="0.15">
      <c r="C110" s="5"/>
      <c r="D110" s="5"/>
      <c r="E110" s="5"/>
      <c r="F110" s="5"/>
      <c r="G110" s="5"/>
      <c r="I110" s="5"/>
      <c r="J110" s="5"/>
      <c r="K110" s="5"/>
      <c r="L110" s="5"/>
      <c r="M110" s="5"/>
      <c r="N110" s="5"/>
      <c r="O110" s="5"/>
      <c r="P110" s="5"/>
      <c r="Q110" s="5"/>
      <c r="S110" s="5"/>
      <c r="T110" s="5"/>
      <c r="U110" s="5"/>
      <c r="V110" s="5"/>
      <c r="W110" s="5"/>
    </row>
    <row r="111" spans="3:23" x14ac:dyDescent="0.15">
      <c r="C111" s="5"/>
      <c r="D111" s="5"/>
      <c r="E111" s="5"/>
      <c r="F111" s="5"/>
      <c r="G111" s="5"/>
      <c r="I111" s="5"/>
      <c r="J111" s="5"/>
      <c r="K111" s="5"/>
      <c r="L111" s="5"/>
      <c r="M111" s="5"/>
      <c r="N111" s="5"/>
      <c r="O111" s="5"/>
      <c r="P111" s="5"/>
      <c r="Q111" s="5"/>
      <c r="S111" s="5"/>
      <c r="T111" s="5"/>
      <c r="U111" s="5"/>
      <c r="V111" s="5"/>
      <c r="W111" s="5"/>
    </row>
    <row r="112" spans="3:23" x14ac:dyDescent="0.15">
      <c r="C112" s="5"/>
      <c r="D112" s="5"/>
      <c r="E112" s="5"/>
      <c r="F112" s="5"/>
      <c r="G112" s="5"/>
      <c r="I112" s="5"/>
      <c r="J112" s="5"/>
      <c r="K112" s="5"/>
      <c r="L112" s="5"/>
      <c r="M112" s="5"/>
      <c r="N112" s="5"/>
      <c r="O112" s="5"/>
      <c r="P112" s="5"/>
      <c r="Q112" s="5"/>
      <c r="S112" s="5"/>
      <c r="T112" s="5"/>
      <c r="U112" s="5"/>
      <c r="V112" s="5"/>
      <c r="W112" s="5"/>
    </row>
    <row r="113" spans="3:23" x14ac:dyDescent="0.15">
      <c r="C113" s="5"/>
      <c r="D113" s="5"/>
      <c r="E113" s="5"/>
      <c r="F113" s="5"/>
      <c r="G113" s="5"/>
      <c r="I113" s="5"/>
      <c r="J113" s="5"/>
      <c r="K113" s="5"/>
      <c r="L113" s="5"/>
      <c r="M113" s="5"/>
      <c r="N113" s="5"/>
      <c r="O113" s="5"/>
      <c r="P113" s="5"/>
      <c r="Q113" s="5"/>
      <c r="S113" s="5"/>
      <c r="T113" s="5"/>
      <c r="U113" s="5"/>
      <c r="V113" s="5"/>
      <c r="W113" s="5"/>
    </row>
    <row r="114" spans="3:23" x14ac:dyDescent="0.15">
      <c r="C114" s="5"/>
      <c r="D114" s="5"/>
      <c r="E114" s="5"/>
      <c r="F114" s="5"/>
      <c r="G114" s="5"/>
      <c r="I114" s="5"/>
      <c r="J114" s="5"/>
      <c r="K114" s="5"/>
      <c r="L114" s="5"/>
      <c r="M114" s="5"/>
      <c r="N114" s="5"/>
      <c r="O114" s="5"/>
      <c r="P114" s="5"/>
      <c r="Q114" s="5"/>
      <c r="S114" s="5"/>
      <c r="T114" s="5"/>
      <c r="U114" s="5"/>
      <c r="V114" s="5"/>
      <c r="W114" s="5"/>
    </row>
    <row r="115" spans="3:23" x14ac:dyDescent="0.15">
      <c r="C115" s="5"/>
      <c r="D115" s="5"/>
      <c r="E115" s="5"/>
      <c r="F115" s="5"/>
      <c r="G115" s="5"/>
      <c r="I115" s="5"/>
      <c r="J115" s="5"/>
      <c r="K115" s="5"/>
      <c r="L115" s="5"/>
      <c r="M115" s="5"/>
      <c r="N115" s="5"/>
      <c r="O115" s="5"/>
      <c r="P115" s="5"/>
      <c r="Q115" s="5"/>
      <c r="S115" s="5"/>
      <c r="T115" s="5"/>
      <c r="U115" s="5"/>
      <c r="V115" s="5"/>
      <c r="W115" s="5"/>
    </row>
    <row r="116" spans="3:23" x14ac:dyDescent="0.15">
      <c r="C116" s="5"/>
      <c r="D116" s="5"/>
      <c r="E116" s="5"/>
      <c r="F116" s="5"/>
      <c r="G116" s="5"/>
      <c r="I116" s="5"/>
      <c r="J116" s="5"/>
      <c r="K116" s="5"/>
      <c r="L116" s="5"/>
      <c r="M116" s="5"/>
      <c r="N116" s="5"/>
      <c r="O116" s="5"/>
      <c r="P116" s="5"/>
      <c r="Q116" s="5"/>
      <c r="S116" s="5"/>
      <c r="T116" s="5"/>
      <c r="U116" s="5"/>
      <c r="V116" s="5"/>
      <c r="W116" s="5"/>
    </row>
    <row r="117" spans="3:23" x14ac:dyDescent="0.15">
      <c r="C117" s="5"/>
      <c r="D117" s="5"/>
      <c r="E117" s="5"/>
      <c r="F117" s="5"/>
      <c r="G117" s="5"/>
      <c r="I117" s="5"/>
      <c r="J117" s="5"/>
      <c r="K117" s="5"/>
      <c r="L117" s="5"/>
      <c r="M117" s="5"/>
      <c r="N117" s="5"/>
      <c r="O117" s="5"/>
      <c r="P117" s="5"/>
      <c r="Q117" s="5"/>
      <c r="S117" s="5"/>
      <c r="T117" s="5"/>
      <c r="U117" s="5"/>
      <c r="V117" s="5"/>
      <c r="W117" s="5"/>
    </row>
    <row r="118" spans="3:23" x14ac:dyDescent="0.15">
      <c r="C118" s="5"/>
      <c r="D118" s="5"/>
      <c r="E118" s="5"/>
      <c r="F118" s="5"/>
      <c r="G118" s="5"/>
      <c r="I118" s="5"/>
      <c r="J118" s="5"/>
      <c r="K118" s="5"/>
      <c r="L118" s="5"/>
      <c r="M118" s="5"/>
      <c r="N118" s="5"/>
      <c r="O118" s="5"/>
      <c r="P118" s="5"/>
      <c r="Q118" s="5"/>
      <c r="S118" s="5"/>
      <c r="T118" s="5"/>
      <c r="U118" s="5"/>
      <c r="V118" s="5"/>
      <c r="W118" s="5"/>
    </row>
    <row r="119" spans="3:23" x14ac:dyDescent="0.15">
      <c r="C119" s="5"/>
      <c r="D119" s="5"/>
      <c r="E119" s="5"/>
      <c r="F119" s="5"/>
      <c r="G119" s="5"/>
      <c r="I119" s="5"/>
      <c r="J119" s="5"/>
      <c r="K119" s="5"/>
      <c r="L119" s="5"/>
      <c r="M119" s="5"/>
      <c r="N119" s="5"/>
      <c r="O119" s="5"/>
      <c r="P119" s="5"/>
      <c r="Q119" s="5"/>
      <c r="S119" s="5"/>
      <c r="T119" s="5"/>
      <c r="U119" s="5"/>
      <c r="V119" s="5"/>
      <c r="W119" s="5"/>
    </row>
    <row r="120" spans="3:23" x14ac:dyDescent="0.15">
      <c r="C120" s="5"/>
      <c r="D120" s="5"/>
      <c r="E120" s="5"/>
      <c r="F120" s="5"/>
      <c r="G120" s="5"/>
      <c r="I120" s="5"/>
      <c r="J120" s="5"/>
      <c r="K120" s="5"/>
      <c r="L120" s="5"/>
      <c r="M120" s="5"/>
      <c r="N120" s="5"/>
      <c r="O120" s="5"/>
      <c r="P120" s="5"/>
      <c r="Q120" s="5"/>
      <c r="S120" s="5"/>
      <c r="T120" s="5"/>
      <c r="U120" s="5"/>
      <c r="V120" s="5"/>
      <c r="W120" s="5"/>
    </row>
    <row r="121" spans="3:23" x14ac:dyDescent="0.15">
      <c r="C121" s="5"/>
      <c r="D121" s="5"/>
      <c r="E121" s="5"/>
      <c r="F121" s="5"/>
      <c r="G121" s="5"/>
      <c r="I121" s="5"/>
      <c r="J121" s="5"/>
      <c r="K121" s="5"/>
      <c r="L121" s="5"/>
      <c r="M121" s="5"/>
      <c r="N121" s="5"/>
      <c r="O121" s="5"/>
      <c r="P121" s="5"/>
      <c r="Q121" s="5"/>
      <c r="S121" s="5"/>
      <c r="T121" s="5"/>
      <c r="U121" s="5"/>
      <c r="V121" s="5"/>
      <c r="W121" s="5"/>
    </row>
    <row r="122" spans="3:23" x14ac:dyDescent="0.15">
      <c r="C122" s="5"/>
      <c r="D122" s="5"/>
      <c r="E122" s="5"/>
      <c r="F122" s="5"/>
      <c r="G122" s="5"/>
      <c r="I122" s="5"/>
      <c r="J122" s="5"/>
      <c r="K122" s="5"/>
      <c r="L122" s="5"/>
      <c r="M122" s="5"/>
      <c r="N122" s="5"/>
      <c r="O122" s="5"/>
      <c r="P122" s="5"/>
      <c r="Q122" s="5"/>
      <c r="S122" s="5"/>
      <c r="T122" s="5"/>
      <c r="U122" s="5"/>
      <c r="V122" s="5"/>
      <c r="W122" s="5"/>
    </row>
    <row r="123" spans="3:23" x14ac:dyDescent="0.15">
      <c r="C123" s="5"/>
      <c r="D123" s="5"/>
      <c r="E123" s="5"/>
      <c r="F123" s="5"/>
      <c r="G123" s="5"/>
      <c r="I123" s="5"/>
      <c r="J123" s="5"/>
      <c r="K123" s="5"/>
      <c r="L123" s="5"/>
      <c r="M123" s="5"/>
      <c r="N123" s="5"/>
      <c r="O123" s="5"/>
      <c r="P123" s="5"/>
      <c r="Q123" s="5"/>
      <c r="S123" s="5"/>
      <c r="T123" s="5"/>
      <c r="U123" s="5"/>
      <c r="V123" s="5"/>
      <c r="W123" s="5"/>
    </row>
    <row r="124" spans="3:23" x14ac:dyDescent="0.15">
      <c r="C124" s="5"/>
      <c r="D124" s="5"/>
      <c r="E124" s="5"/>
      <c r="F124" s="5"/>
      <c r="G124" s="5"/>
      <c r="I124" s="5"/>
      <c r="J124" s="5"/>
      <c r="K124" s="5"/>
      <c r="L124" s="5"/>
      <c r="M124" s="5"/>
      <c r="N124" s="5"/>
      <c r="O124" s="5"/>
      <c r="P124" s="5"/>
      <c r="Q124" s="5"/>
      <c r="S124" s="5"/>
      <c r="T124" s="5"/>
      <c r="U124" s="5"/>
      <c r="V124" s="5"/>
      <c r="W124" s="5"/>
    </row>
    <row r="125" spans="3:23" x14ac:dyDescent="0.15">
      <c r="C125" s="5"/>
      <c r="D125" s="5"/>
      <c r="E125" s="5"/>
      <c r="F125" s="5"/>
      <c r="G125" s="5"/>
      <c r="I125" s="5"/>
      <c r="J125" s="5"/>
      <c r="K125" s="5"/>
      <c r="L125" s="5"/>
      <c r="M125" s="5"/>
      <c r="N125" s="5"/>
      <c r="O125" s="5"/>
      <c r="P125" s="5"/>
      <c r="Q125" s="5"/>
      <c r="S125" s="5"/>
      <c r="T125" s="5"/>
      <c r="U125" s="5"/>
      <c r="V125" s="5"/>
      <c r="W125" s="5"/>
    </row>
    <row r="126" spans="3:23" x14ac:dyDescent="0.15">
      <c r="C126" s="5"/>
      <c r="D126" s="5"/>
      <c r="E126" s="5"/>
      <c r="F126" s="5"/>
      <c r="G126" s="5"/>
      <c r="I126" s="5"/>
      <c r="J126" s="5"/>
      <c r="K126" s="5"/>
      <c r="L126" s="5"/>
      <c r="M126" s="5"/>
      <c r="N126" s="5"/>
      <c r="O126" s="5"/>
      <c r="P126" s="5"/>
      <c r="Q126" s="5"/>
      <c r="S126" s="5"/>
      <c r="T126" s="5"/>
      <c r="U126" s="5"/>
      <c r="V126" s="5"/>
      <c r="W126" s="5"/>
    </row>
    <row r="127" spans="3:23" x14ac:dyDescent="0.15">
      <c r="C127" s="5"/>
      <c r="D127" s="5"/>
      <c r="E127" s="5"/>
      <c r="F127" s="5"/>
      <c r="G127" s="5"/>
      <c r="I127" s="5"/>
      <c r="J127" s="5"/>
      <c r="K127" s="5"/>
      <c r="L127" s="5"/>
      <c r="M127" s="5"/>
      <c r="N127" s="5"/>
      <c r="O127" s="5"/>
      <c r="P127" s="5"/>
      <c r="Q127" s="5"/>
      <c r="S127" s="5"/>
      <c r="T127" s="5"/>
      <c r="U127" s="5"/>
      <c r="V127" s="5"/>
      <c r="W127" s="5"/>
    </row>
    <row r="128" spans="3:23" x14ac:dyDescent="0.15">
      <c r="C128" s="5"/>
      <c r="D128" s="5"/>
      <c r="E128" s="5"/>
      <c r="F128" s="5"/>
      <c r="G128" s="5"/>
      <c r="I128" s="5"/>
      <c r="J128" s="5"/>
      <c r="K128" s="5"/>
      <c r="L128" s="5"/>
      <c r="M128" s="5"/>
      <c r="N128" s="5"/>
      <c r="O128" s="5"/>
      <c r="P128" s="5"/>
      <c r="Q128" s="5"/>
      <c r="S128" s="5"/>
      <c r="T128" s="5"/>
      <c r="U128" s="5"/>
      <c r="V128" s="5"/>
      <c r="W128" s="5"/>
    </row>
    <row r="129" spans="3:23" x14ac:dyDescent="0.15">
      <c r="C129" s="5"/>
      <c r="D129" s="5"/>
      <c r="E129" s="5"/>
      <c r="F129" s="5"/>
      <c r="G129" s="5"/>
      <c r="I129" s="5"/>
      <c r="J129" s="5"/>
      <c r="K129" s="5"/>
      <c r="L129" s="5"/>
      <c r="M129" s="5"/>
      <c r="N129" s="5"/>
      <c r="O129" s="5"/>
      <c r="P129" s="5"/>
      <c r="Q129" s="5"/>
      <c r="S129" s="5"/>
      <c r="T129" s="5"/>
      <c r="U129" s="5"/>
      <c r="V129" s="5"/>
      <c r="W129" s="5"/>
    </row>
    <row r="130" spans="3:23" x14ac:dyDescent="0.15">
      <c r="C130" s="5"/>
      <c r="D130" s="5"/>
      <c r="E130" s="5"/>
      <c r="F130" s="5"/>
      <c r="G130" s="5"/>
      <c r="I130" s="5"/>
      <c r="J130" s="5"/>
      <c r="K130" s="5"/>
      <c r="L130" s="5"/>
      <c r="M130" s="5"/>
      <c r="N130" s="5"/>
      <c r="O130" s="5"/>
      <c r="P130" s="5"/>
      <c r="Q130" s="5"/>
      <c r="S130" s="5"/>
      <c r="T130" s="5"/>
      <c r="U130" s="5"/>
      <c r="V130" s="5"/>
      <c r="W130" s="5"/>
    </row>
    <row r="131" spans="3:23" x14ac:dyDescent="0.15">
      <c r="C131" s="5"/>
      <c r="D131" s="5"/>
      <c r="E131" s="5"/>
      <c r="F131" s="5"/>
      <c r="G131" s="5"/>
      <c r="I131" s="5"/>
      <c r="J131" s="5"/>
      <c r="K131" s="5"/>
      <c r="L131" s="5"/>
      <c r="M131" s="5"/>
      <c r="N131" s="5"/>
      <c r="O131" s="5"/>
      <c r="P131" s="5"/>
      <c r="Q131" s="5"/>
      <c r="S131" s="5"/>
      <c r="T131" s="5"/>
      <c r="U131" s="5"/>
      <c r="V131" s="5"/>
      <c r="W131" s="5"/>
    </row>
    <row r="132" spans="3:23" x14ac:dyDescent="0.15">
      <c r="C132" s="5"/>
      <c r="D132" s="5"/>
      <c r="E132" s="5"/>
      <c r="F132" s="5"/>
      <c r="G132" s="5"/>
      <c r="I132" s="5"/>
      <c r="J132" s="5"/>
      <c r="K132" s="5"/>
      <c r="L132" s="5"/>
      <c r="M132" s="5"/>
      <c r="N132" s="5"/>
      <c r="O132" s="5"/>
      <c r="P132" s="5"/>
      <c r="Q132" s="5"/>
      <c r="S132" s="5"/>
      <c r="T132" s="5"/>
      <c r="U132" s="5"/>
      <c r="V132" s="5"/>
      <c r="W132" s="5"/>
    </row>
    <row r="133" spans="3:23" x14ac:dyDescent="0.15">
      <c r="C133" s="5"/>
      <c r="D133" s="5"/>
      <c r="E133" s="5"/>
      <c r="F133" s="5"/>
      <c r="G133" s="5"/>
      <c r="I133" s="5"/>
      <c r="J133" s="5"/>
      <c r="K133" s="5"/>
      <c r="L133" s="5"/>
      <c r="M133" s="5"/>
      <c r="N133" s="5"/>
      <c r="O133" s="5"/>
      <c r="P133" s="5"/>
      <c r="Q133" s="5"/>
      <c r="S133" s="5"/>
      <c r="T133" s="5"/>
      <c r="U133" s="5"/>
      <c r="V133" s="5"/>
      <c r="W133" s="5"/>
    </row>
    <row r="134" spans="3:23" x14ac:dyDescent="0.15">
      <c r="C134" s="5"/>
      <c r="D134" s="5"/>
      <c r="E134" s="5"/>
      <c r="F134" s="5"/>
      <c r="G134" s="5"/>
      <c r="I134" s="5"/>
      <c r="J134" s="5"/>
      <c r="K134" s="5"/>
      <c r="L134" s="5"/>
      <c r="M134" s="5"/>
      <c r="N134" s="5"/>
      <c r="O134" s="5"/>
      <c r="P134" s="5"/>
      <c r="Q134" s="5"/>
      <c r="S134" s="5"/>
      <c r="T134" s="5"/>
      <c r="U134" s="5"/>
      <c r="V134" s="5"/>
      <c r="W134" s="5"/>
    </row>
    <row r="135" spans="3:23" x14ac:dyDescent="0.15">
      <c r="C135" s="5"/>
      <c r="D135" s="5"/>
      <c r="E135" s="5"/>
      <c r="F135" s="5"/>
      <c r="G135" s="5"/>
      <c r="I135" s="5"/>
      <c r="J135" s="5"/>
      <c r="K135" s="5"/>
      <c r="L135" s="5"/>
      <c r="M135" s="5"/>
      <c r="N135" s="5"/>
      <c r="O135" s="5"/>
      <c r="P135" s="5"/>
      <c r="Q135" s="5"/>
      <c r="S135" s="5"/>
      <c r="T135" s="5"/>
      <c r="U135" s="5"/>
      <c r="V135" s="5"/>
      <c r="W135" s="5"/>
    </row>
    <row r="136" spans="3:23" x14ac:dyDescent="0.15">
      <c r="C136" s="5"/>
      <c r="D136" s="5"/>
      <c r="E136" s="5"/>
      <c r="F136" s="5"/>
      <c r="G136" s="5"/>
      <c r="I136" s="5"/>
      <c r="J136" s="5"/>
      <c r="K136" s="5"/>
      <c r="L136" s="5"/>
      <c r="M136" s="5"/>
      <c r="N136" s="5"/>
      <c r="O136" s="5"/>
      <c r="P136" s="5"/>
      <c r="Q136" s="5"/>
      <c r="S136" s="5"/>
      <c r="T136" s="5"/>
      <c r="U136" s="5"/>
      <c r="V136" s="5"/>
      <c r="W136" s="5"/>
    </row>
    <row r="137" spans="3:23" x14ac:dyDescent="0.15">
      <c r="C137" s="5"/>
      <c r="D137" s="5"/>
      <c r="E137" s="5"/>
      <c r="F137" s="5"/>
      <c r="G137" s="5"/>
      <c r="I137" s="5"/>
      <c r="J137" s="5"/>
      <c r="K137" s="5"/>
      <c r="L137" s="5"/>
      <c r="M137" s="5"/>
      <c r="N137" s="5"/>
      <c r="O137" s="5"/>
      <c r="P137" s="5"/>
      <c r="Q137" s="5"/>
      <c r="S137" s="5"/>
      <c r="T137" s="5"/>
      <c r="U137" s="5"/>
      <c r="V137" s="5"/>
      <c r="W137" s="5"/>
    </row>
    <row r="138" spans="3:23" x14ac:dyDescent="0.15">
      <c r="C138" s="5"/>
      <c r="D138" s="5"/>
      <c r="E138" s="5"/>
      <c r="F138" s="5"/>
      <c r="G138" s="5"/>
      <c r="I138" s="5"/>
      <c r="J138" s="5"/>
      <c r="K138" s="5"/>
      <c r="L138" s="5"/>
      <c r="M138" s="5"/>
      <c r="N138" s="5"/>
      <c r="O138" s="5"/>
      <c r="P138" s="5"/>
      <c r="Q138" s="5"/>
      <c r="S138" s="5"/>
      <c r="T138" s="5"/>
      <c r="U138" s="5"/>
      <c r="V138" s="5"/>
      <c r="W138" s="5"/>
    </row>
    <row r="139" spans="3:23" x14ac:dyDescent="0.15">
      <c r="C139" s="5"/>
      <c r="D139" s="5"/>
      <c r="E139" s="5"/>
      <c r="F139" s="5"/>
      <c r="G139" s="5"/>
      <c r="I139" s="5"/>
      <c r="J139" s="5"/>
      <c r="K139" s="5"/>
      <c r="L139" s="5"/>
      <c r="M139" s="5"/>
      <c r="N139" s="5"/>
      <c r="O139" s="5"/>
      <c r="P139" s="5"/>
      <c r="Q139" s="5"/>
      <c r="S139" s="5"/>
      <c r="T139" s="5"/>
      <c r="U139" s="5"/>
      <c r="V139" s="5"/>
      <c r="W139" s="5"/>
    </row>
    <row r="140" spans="3:23" x14ac:dyDescent="0.15">
      <c r="C140" s="5"/>
      <c r="D140" s="5"/>
      <c r="E140" s="5"/>
      <c r="F140" s="5"/>
      <c r="G140" s="5"/>
      <c r="I140" s="5"/>
      <c r="J140" s="5"/>
      <c r="K140" s="5"/>
      <c r="L140" s="5"/>
      <c r="M140" s="5"/>
      <c r="N140" s="5"/>
      <c r="O140" s="5"/>
      <c r="P140" s="5"/>
      <c r="Q140" s="5"/>
      <c r="S140" s="5"/>
      <c r="T140" s="5"/>
      <c r="U140" s="5"/>
      <c r="V140" s="5"/>
      <c r="W140" s="5"/>
    </row>
    <row r="141" spans="3:23" x14ac:dyDescent="0.15">
      <c r="C141" s="5"/>
      <c r="D141" s="5"/>
      <c r="E141" s="5"/>
      <c r="F141" s="5"/>
      <c r="G141" s="5"/>
      <c r="I141" s="5"/>
      <c r="J141" s="5"/>
      <c r="K141" s="5"/>
      <c r="L141" s="5"/>
      <c r="M141" s="5"/>
      <c r="N141" s="5"/>
      <c r="O141" s="5"/>
      <c r="P141" s="5"/>
      <c r="Q141" s="5"/>
      <c r="S141" s="5"/>
      <c r="T141" s="5"/>
      <c r="U141" s="5"/>
      <c r="V141" s="5"/>
      <c r="W141" s="5"/>
    </row>
    <row r="142" spans="3:23" x14ac:dyDescent="0.15">
      <c r="C142" s="5"/>
      <c r="D142" s="5"/>
      <c r="E142" s="5"/>
      <c r="F142" s="5"/>
      <c r="G142" s="5"/>
      <c r="I142" s="5"/>
      <c r="J142" s="5"/>
      <c r="K142" s="5"/>
      <c r="L142" s="5"/>
      <c r="M142" s="5"/>
      <c r="N142" s="5"/>
      <c r="O142" s="5"/>
      <c r="P142" s="5"/>
      <c r="Q142" s="5"/>
      <c r="S142" s="5"/>
      <c r="T142" s="5"/>
      <c r="U142" s="5"/>
      <c r="V142" s="5"/>
      <c r="W142" s="5"/>
    </row>
    <row r="143" spans="3:23" x14ac:dyDescent="0.15">
      <c r="C143" s="5"/>
      <c r="D143" s="5"/>
      <c r="E143" s="5"/>
      <c r="F143" s="5"/>
      <c r="G143" s="5"/>
      <c r="I143" s="5"/>
      <c r="J143" s="5"/>
      <c r="K143" s="5"/>
      <c r="L143" s="5"/>
      <c r="M143" s="5"/>
      <c r="N143" s="5"/>
      <c r="O143" s="5"/>
      <c r="P143" s="5"/>
      <c r="Q143" s="5"/>
      <c r="S143" s="5"/>
      <c r="T143" s="5"/>
      <c r="U143" s="5"/>
      <c r="V143" s="5"/>
      <c r="W143" s="5"/>
    </row>
    <row r="144" spans="3:23" x14ac:dyDescent="0.15">
      <c r="C144" s="5"/>
      <c r="D144" s="5"/>
      <c r="E144" s="5"/>
      <c r="F144" s="5"/>
      <c r="G144" s="5"/>
      <c r="I144" s="5"/>
      <c r="J144" s="5"/>
      <c r="K144" s="5"/>
      <c r="L144" s="5"/>
      <c r="M144" s="5"/>
      <c r="N144" s="5"/>
      <c r="O144" s="5"/>
      <c r="P144" s="5"/>
      <c r="Q144" s="5"/>
      <c r="S144" s="5"/>
      <c r="T144" s="5"/>
      <c r="U144" s="5"/>
      <c r="V144" s="5"/>
      <c r="W144" s="5"/>
    </row>
    <row r="145" spans="3:23" x14ac:dyDescent="0.15">
      <c r="C145" s="5"/>
      <c r="D145" s="5"/>
      <c r="E145" s="5"/>
      <c r="F145" s="5"/>
      <c r="G145" s="5"/>
      <c r="I145" s="5"/>
      <c r="J145" s="5"/>
      <c r="K145" s="5"/>
      <c r="L145" s="5"/>
      <c r="M145" s="5"/>
      <c r="N145" s="5"/>
      <c r="O145" s="5"/>
      <c r="P145" s="5"/>
      <c r="Q145" s="5"/>
      <c r="S145" s="5"/>
      <c r="T145" s="5"/>
      <c r="U145" s="5"/>
      <c r="V145" s="5"/>
      <c r="W145" s="5"/>
    </row>
    <row r="146" spans="3:23" x14ac:dyDescent="0.15">
      <c r="C146" s="5"/>
      <c r="D146" s="5"/>
      <c r="E146" s="5"/>
      <c r="F146" s="5"/>
      <c r="G146" s="5"/>
      <c r="I146" s="5"/>
      <c r="J146" s="5"/>
      <c r="K146" s="5"/>
      <c r="L146" s="5"/>
      <c r="M146" s="5"/>
      <c r="N146" s="5"/>
      <c r="O146" s="5"/>
      <c r="P146" s="5"/>
      <c r="Q146" s="5"/>
      <c r="S146" s="5"/>
      <c r="T146" s="5"/>
      <c r="U146" s="5"/>
      <c r="V146" s="5"/>
      <c r="W146" s="5"/>
    </row>
    <row r="147" spans="3:23" x14ac:dyDescent="0.15">
      <c r="C147" s="5"/>
      <c r="D147" s="5"/>
      <c r="E147" s="5"/>
      <c r="F147" s="5"/>
      <c r="G147" s="5"/>
      <c r="I147" s="5"/>
      <c r="J147" s="5"/>
      <c r="K147" s="5"/>
      <c r="L147" s="5"/>
      <c r="M147" s="5"/>
      <c r="N147" s="5"/>
      <c r="O147" s="5"/>
      <c r="P147" s="5"/>
      <c r="Q147" s="5"/>
      <c r="S147" s="5"/>
      <c r="T147" s="5"/>
      <c r="U147" s="5"/>
      <c r="V147" s="5"/>
      <c r="W147" s="5"/>
    </row>
    <row r="148" spans="3:23" x14ac:dyDescent="0.15">
      <c r="C148" s="5"/>
      <c r="D148" s="5"/>
      <c r="E148" s="5"/>
      <c r="F148" s="5"/>
      <c r="G148" s="5"/>
      <c r="I148" s="5"/>
      <c r="J148" s="5"/>
      <c r="K148" s="5"/>
      <c r="L148" s="5"/>
      <c r="M148" s="5"/>
      <c r="N148" s="5"/>
      <c r="O148" s="5"/>
      <c r="P148" s="5"/>
      <c r="Q148" s="5"/>
      <c r="S148" s="5"/>
      <c r="T148" s="5"/>
      <c r="U148" s="5"/>
      <c r="V148" s="5"/>
      <c r="W148" s="5"/>
    </row>
    <row r="149" spans="3:23" x14ac:dyDescent="0.15">
      <c r="C149" s="5"/>
      <c r="D149" s="5"/>
      <c r="E149" s="5"/>
      <c r="F149" s="5"/>
      <c r="G149" s="5"/>
      <c r="I149" s="5"/>
      <c r="J149" s="5"/>
      <c r="K149" s="5"/>
      <c r="L149" s="5"/>
      <c r="M149" s="5"/>
      <c r="N149" s="5"/>
      <c r="O149" s="5"/>
      <c r="P149" s="5"/>
      <c r="Q149" s="5"/>
      <c r="S149" s="5"/>
      <c r="T149" s="5"/>
      <c r="U149" s="5"/>
      <c r="V149" s="5"/>
      <c r="W149" s="5"/>
    </row>
    <row r="150" spans="3:23" x14ac:dyDescent="0.15">
      <c r="C150" s="5"/>
      <c r="D150" s="5"/>
      <c r="E150" s="5"/>
      <c r="F150" s="5"/>
      <c r="G150" s="5"/>
      <c r="I150" s="5"/>
      <c r="J150" s="5"/>
      <c r="K150" s="5"/>
      <c r="L150" s="5"/>
      <c r="M150" s="5"/>
      <c r="N150" s="5"/>
      <c r="O150" s="5"/>
      <c r="P150" s="5"/>
      <c r="Q150" s="5"/>
      <c r="S150" s="5"/>
      <c r="T150" s="5"/>
      <c r="U150" s="5"/>
      <c r="V150" s="5"/>
      <c r="W150" s="5"/>
    </row>
    <row r="151" spans="3:23" x14ac:dyDescent="0.15">
      <c r="C151" s="5"/>
      <c r="D151" s="5"/>
      <c r="E151" s="5"/>
      <c r="F151" s="5"/>
      <c r="G151" s="5"/>
      <c r="I151" s="5"/>
      <c r="J151" s="5"/>
      <c r="K151" s="5"/>
      <c r="L151" s="5"/>
      <c r="M151" s="5"/>
      <c r="N151" s="5"/>
      <c r="O151" s="5"/>
      <c r="P151" s="5"/>
      <c r="Q151" s="5"/>
      <c r="S151" s="5"/>
      <c r="T151" s="5"/>
      <c r="U151" s="5"/>
      <c r="V151" s="5"/>
      <c r="W151" s="5"/>
    </row>
    <row r="152" spans="3:23" x14ac:dyDescent="0.15">
      <c r="C152" s="5"/>
      <c r="D152" s="5"/>
      <c r="E152" s="5"/>
      <c r="F152" s="5"/>
      <c r="G152" s="5"/>
      <c r="I152" s="5"/>
      <c r="J152" s="5"/>
      <c r="K152" s="5"/>
      <c r="L152" s="5"/>
      <c r="M152" s="5"/>
      <c r="N152" s="5"/>
      <c r="O152" s="5"/>
      <c r="P152" s="5"/>
      <c r="Q152" s="5"/>
      <c r="S152" s="5"/>
      <c r="T152" s="5"/>
      <c r="U152" s="5"/>
      <c r="V152" s="5"/>
      <c r="W152" s="5"/>
    </row>
    <row r="153" spans="3:23" x14ac:dyDescent="0.15">
      <c r="C153" s="5"/>
      <c r="D153" s="5"/>
      <c r="E153" s="5"/>
      <c r="F153" s="5"/>
      <c r="G153" s="5"/>
      <c r="I153" s="5"/>
      <c r="J153" s="5"/>
      <c r="K153" s="5"/>
      <c r="L153" s="5"/>
      <c r="M153" s="5"/>
      <c r="N153" s="5"/>
      <c r="O153" s="5"/>
      <c r="P153" s="5"/>
      <c r="Q153" s="5"/>
      <c r="S153" s="5"/>
      <c r="T153" s="5"/>
      <c r="U153" s="5"/>
      <c r="V153" s="5"/>
      <c r="W153" s="5"/>
    </row>
    <row r="154" spans="3:23" x14ac:dyDescent="0.15">
      <c r="C154" s="5"/>
      <c r="D154" s="5"/>
      <c r="E154" s="5"/>
      <c r="F154" s="5"/>
      <c r="G154" s="5"/>
      <c r="I154" s="5"/>
      <c r="J154" s="5"/>
      <c r="K154" s="5"/>
      <c r="L154" s="5"/>
      <c r="M154" s="5"/>
      <c r="N154" s="5"/>
      <c r="O154" s="5"/>
      <c r="P154" s="5"/>
      <c r="Q154" s="5"/>
      <c r="S154" s="5"/>
      <c r="T154" s="5"/>
      <c r="U154" s="5"/>
      <c r="V154" s="5"/>
      <c r="W154" s="5"/>
    </row>
    <row r="155" spans="3:23" x14ac:dyDescent="0.15">
      <c r="C155" s="5"/>
      <c r="D155" s="5"/>
      <c r="E155" s="5"/>
      <c r="F155" s="5"/>
      <c r="G155" s="5"/>
      <c r="I155" s="5"/>
      <c r="J155" s="5"/>
      <c r="K155" s="5"/>
      <c r="L155" s="5"/>
      <c r="M155" s="5"/>
      <c r="N155" s="5"/>
      <c r="O155" s="5"/>
      <c r="P155" s="5"/>
      <c r="Q155" s="5"/>
      <c r="S155" s="5"/>
      <c r="T155" s="5"/>
      <c r="U155" s="5"/>
      <c r="V155" s="5"/>
      <c r="W155" s="5"/>
    </row>
    <row r="156" spans="3:23" x14ac:dyDescent="0.15">
      <c r="C156" s="5"/>
      <c r="D156" s="5"/>
      <c r="E156" s="5"/>
      <c r="F156" s="5"/>
      <c r="G156" s="5"/>
      <c r="I156" s="5"/>
      <c r="J156" s="5"/>
      <c r="K156" s="5"/>
      <c r="L156" s="5"/>
      <c r="M156" s="5"/>
      <c r="N156" s="5"/>
      <c r="O156" s="5"/>
      <c r="P156" s="5"/>
      <c r="Q156" s="5"/>
      <c r="S156" s="5"/>
      <c r="T156" s="5"/>
      <c r="U156" s="5"/>
      <c r="V156" s="5"/>
      <c r="W156" s="5"/>
    </row>
    <row r="157" spans="3:23" x14ac:dyDescent="0.15">
      <c r="C157" s="5"/>
      <c r="D157" s="5"/>
      <c r="E157" s="5"/>
      <c r="F157" s="5"/>
      <c r="G157" s="5"/>
      <c r="I157" s="5"/>
      <c r="J157" s="5"/>
      <c r="K157" s="5"/>
      <c r="L157" s="5"/>
      <c r="M157" s="5"/>
      <c r="N157" s="5"/>
      <c r="O157" s="5"/>
      <c r="P157" s="5"/>
      <c r="Q157" s="5"/>
      <c r="S157" s="5"/>
      <c r="T157" s="5"/>
      <c r="U157" s="5"/>
      <c r="V157" s="5"/>
      <c r="W157" s="5"/>
    </row>
    <row r="158" spans="3:23" x14ac:dyDescent="0.15">
      <c r="C158" s="5"/>
      <c r="D158" s="5"/>
      <c r="E158" s="5"/>
      <c r="F158" s="5"/>
      <c r="G158" s="5"/>
      <c r="I158" s="5"/>
      <c r="J158" s="5"/>
      <c r="K158" s="5"/>
      <c r="L158" s="5"/>
      <c r="M158" s="5"/>
      <c r="N158" s="5"/>
      <c r="O158" s="5"/>
      <c r="P158" s="5"/>
      <c r="Q158" s="5"/>
      <c r="S158" s="5"/>
      <c r="T158" s="5"/>
      <c r="U158" s="5"/>
      <c r="V158" s="5"/>
      <c r="W158" s="5"/>
    </row>
    <row r="159" spans="3:23" x14ac:dyDescent="0.15">
      <c r="C159" s="5"/>
      <c r="D159" s="5"/>
      <c r="E159" s="5"/>
      <c r="F159" s="5"/>
      <c r="G159" s="5"/>
      <c r="I159" s="5"/>
      <c r="J159" s="5"/>
      <c r="K159" s="5"/>
      <c r="L159" s="5"/>
      <c r="M159" s="5"/>
      <c r="N159" s="5"/>
      <c r="O159" s="5"/>
      <c r="P159" s="5"/>
      <c r="Q159" s="5"/>
      <c r="S159" s="5"/>
      <c r="T159" s="5"/>
      <c r="U159" s="5"/>
      <c r="V159" s="5"/>
      <c r="W159" s="5"/>
    </row>
    <row r="160" spans="3:23" x14ac:dyDescent="0.15">
      <c r="C160" s="5"/>
      <c r="D160" s="5"/>
      <c r="E160" s="5"/>
      <c r="F160" s="5"/>
      <c r="G160" s="5"/>
      <c r="I160" s="5"/>
      <c r="J160" s="5"/>
      <c r="K160" s="5"/>
      <c r="L160" s="5"/>
      <c r="M160" s="5"/>
      <c r="N160" s="5"/>
      <c r="O160" s="5"/>
      <c r="P160" s="5"/>
      <c r="Q160" s="5"/>
      <c r="S160" s="5"/>
      <c r="T160" s="5"/>
      <c r="U160" s="5"/>
      <c r="V160" s="5"/>
      <c r="W160" s="5"/>
    </row>
    <row r="161" spans="3:23" x14ac:dyDescent="0.15">
      <c r="C161" s="5"/>
      <c r="D161" s="5"/>
      <c r="E161" s="5"/>
      <c r="F161" s="5"/>
      <c r="G161" s="5"/>
      <c r="I161" s="5"/>
      <c r="J161" s="5"/>
      <c r="K161" s="5"/>
      <c r="L161" s="5"/>
      <c r="M161" s="5"/>
      <c r="N161" s="5"/>
      <c r="O161" s="5"/>
      <c r="P161" s="5"/>
      <c r="Q161" s="5"/>
      <c r="S161" s="5"/>
      <c r="T161" s="5"/>
      <c r="U161" s="5"/>
      <c r="V161" s="5"/>
      <c r="W161" s="5"/>
    </row>
    <row r="162" spans="3:23" x14ac:dyDescent="0.15">
      <c r="C162" s="5"/>
      <c r="D162" s="5"/>
      <c r="E162" s="5"/>
      <c r="F162" s="5"/>
      <c r="G162" s="5"/>
      <c r="I162" s="5"/>
      <c r="J162" s="5"/>
      <c r="K162" s="5"/>
      <c r="L162" s="5"/>
      <c r="M162" s="5"/>
      <c r="N162" s="5"/>
      <c r="O162" s="5"/>
      <c r="P162" s="5"/>
      <c r="Q162" s="5"/>
      <c r="S162" s="5"/>
      <c r="T162" s="5"/>
      <c r="U162" s="5"/>
      <c r="V162" s="5"/>
      <c r="W162" s="5"/>
    </row>
    <row r="163" spans="3:23" x14ac:dyDescent="0.15">
      <c r="C163" s="5"/>
      <c r="D163" s="5"/>
      <c r="E163" s="5"/>
      <c r="F163" s="5"/>
      <c r="G163" s="5"/>
      <c r="I163" s="5"/>
      <c r="J163" s="5"/>
      <c r="K163" s="5"/>
      <c r="L163" s="5"/>
      <c r="M163" s="5"/>
      <c r="N163" s="5"/>
      <c r="O163" s="5"/>
      <c r="P163" s="5"/>
      <c r="Q163" s="5"/>
      <c r="S163" s="5"/>
      <c r="T163" s="5"/>
      <c r="U163" s="5"/>
      <c r="V163" s="5"/>
      <c r="W163" s="5"/>
    </row>
    <row r="164" spans="3:23" x14ac:dyDescent="0.15">
      <c r="C164" s="5"/>
      <c r="D164" s="5"/>
      <c r="E164" s="5"/>
      <c r="F164" s="5"/>
      <c r="G164" s="5"/>
      <c r="I164" s="5"/>
      <c r="J164" s="5"/>
      <c r="K164" s="5"/>
      <c r="L164" s="5"/>
      <c r="M164" s="5"/>
      <c r="N164" s="5"/>
      <c r="O164" s="5"/>
      <c r="P164" s="5"/>
      <c r="Q164" s="5"/>
      <c r="S164" s="5"/>
      <c r="T164" s="5"/>
      <c r="U164" s="5"/>
      <c r="V164" s="5"/>
      <c r="W164" s="5"/>
    </row>
    <row r="165" spans="3:23" x14ac:dyDescent="0.15">
      <c r="C165" s="5"/>
      <c r="D165" s="5"/>
      <c r="E165" s="5"/>
      <c r="F165" s="5"/>
      <c r="G165" s="5"/>
      <c r="I165" s="5"/>
      <c r="J165" s="5"/>
      <c r="K165" s="5"/>
      <c r="L165" s="5"/>
      <c r="M165" s="5"/>
      <c r="N165" s="5"/>
      <c r="O165" s="5"/>
      <c r="P165" s="5"/>
      <c r="Q165" s="5"/>
      <c r="S165" s="5"/>
      <c r="T165" s="5"/>
      <c r="U165" s="5"/>
      <c r="V165" s="5"/>
      <c r="W165" s="5"/>
    </row>
    <row r="166" spans="3:23" x14ac:dyDescent="0.15">
      <c r="C166" s="5"/>
      <c r="D166" s="5"/>
      <c r="E166" s="5"/>
      <c r="F166" s="5"/>
      <c r="G166" s="5"/>
      <c r="I166" s="5"/>
      <c r="J166" s="5"/>
      <c r="K166" s="5"/>
      <c r="L166" s="5"/>
      <c r="M166" s="5"/>
      <c r="N166" s="5"/>
      <c r="O166" s="5"/>
      <c r="P166" s="5"/>
      <c r="Q166" s="5"/>
      <c r="S166" s="5"/>
      <c r="T166" s="5"/>
      <c r="U166" s="5"/>
      <c r="V166" s="5"/>
      <c r="W166" s="5"/>
    </row>
    <row r="167" spans="3:23" x14ac:dyDescent="0.15">
      <c r="C167" s="5"/>
      <c r="D167" s="5"/>
      <c r="E167" s="5"/>
      <c r="F167" s="5"/>
      <c r="G167" s="5"/>
      <c r="I167" s="5"/>
      <c r="J167" s="5"/>
      <c r="K167" s="5"/>
      <c r="L167" s="5"/>
      <c r="M167" s="5"/>
      <c r="N167" s="5"/>
      <c r="O167" s="5"/>
      <c r="P167" s="5"/>
      <c r="Q167" s="5"/>
      <c r="S167" s="5"/>
      <c r="T167" s="5"/>
      <c r="U167" s="5"/>
      <c r="V167" s="5"/>
      <c r="W167" s="5"/>
    </row>
    <row r="168" spans="3:23" x14ac:dyDescent="0.15">
      <c r="C168" s="5"/>
      <c r="D168" s="5"/>
      <c r="E168" s="5"/>
      <c r="F168" s="5"/>
      <c r="G168" s="5"/>
      <c r="I168" s="5"/>
      <c r="J168" s="5"/>
      <c r="K168" s="5"/>
      <c r="L168" s="5"/>
      <c r="M168" s="5"/>
      <c r="N168" s="5"/>
      <c r="O168" s="5"/>
      <c r="P168" s="5"/>
      <c r="Q168" s="5"/>
      <c r="S168" s="5"/>
      <c r="T168" s="5"/>
      <c r="U168" s="5"/>
      <c r="V168" s="5"/>
      <c r="W168" s="5"/>
    </row>
    <row r="169" spans="3:23" x14ac:dyDescent="0.15">
      <c r="C169" s="5"/>
      <c r="D169" s="5"/>
      <c r="E169" s="5"/>
      <c r="F169" s="5"/>
      <c r="G169" s="5"/>
      <c r="I169" s="5"/>
      <c r="J169" s="5"/>
      <c r="K169" s="5"/>
      <c r="L169" s="5"/>
      <c r="M169" s="5"/>
      <c r="N169" s="5"/>
      <c r="O169" s="5"/>
      <c r="P169" s="5"/>
      <c r="Q169" s="5"/>
      <c r="S169" s="5"/>
      <c r="T169" s="5"/>
      <c r="U169" s="5"/>
      <c r="V169" s="5"/>
      <c r="W169" s="5"/>
    </row>
    <row r="170" spans="3:23" x14ac:dyDescent="0.15">
      <c r="C170" s="5"/>
      <c r="D170" s="5"/>
      <c r="E170" s="5"/>
      <c r="F170" s="5"/>
      <c r="G170" s="5"/>
      <c r="I170" s="5"/>
      <c r="J170" s="5"/>
      <c r="K170" s="5"/>
      <c r="L170" s="5"/>
      <c r="M170" s="5"/>
      <c r="N170" s="5"/>
      <c r="O170" s="5"/>
      <c r="P170" s="5"/>
      <c r="Q170" s="5"/>
      <c r="S170" s="5"/>
      <c r="T170" s="5"/>
      <c r="U170" s="5"/>
      <c r="V170" s="5"/>
      <c r="W170" s="5"/>
    </row>
    <row r="171" spans="3:23" x14ac:dyDescent="0.15">
      <c r="C171" s="5"/>
      <c r="D171" s="5"/>
      <c r="E171" s="5"/>
      <c r="F171" s="5"/>
      <c r="G171" s="5"/>
      <c r="I171" s="5"/>
      <c r="J171" s="5"/>
      <c r="K171" s="5"/>
      <c r="L171" s="5"/>
      <c r="M171" s="5"/>
      <c r="N171" s="5"/>
      <c r="O171" s="5"/>
      <c r="P171" s="5"/>
      <c r="Q171" s="5"/>
      <c r="S171" s="5"/>
      <c r="T171" s="5"/>
      <c r="U171" s="5"/>
      <c r="V171" s="5"/>
      <c r="W171" s="5"/>
    </row>
    <row r="172" spans="3:23" x14ac:dyDescent="0.15">
      <c r="C172" s="5"/>
      <c r="D172" s="5"/>
      <c r="E172" s="5"/>
      <c r="F172" s="5"/>
      <c r="G172" s="5"/>
      <c r="I172" s="5"/>
      <c r="J172" s="5"/>
      <c r="K172" s="5"/>
      <c r="L172" s="5"/>
      <c r="M172" s="5"/>
      <c r="N172" s="5"/>
      <c r="O172" s="5"/>
      <c r="P172" s="5"/>
      <c r="Q172" s="5"/>
      <c r="S172" s="5"/>
      <c r="T172" s="5"/>
      <c r="U172" s="5"/>
      <c r="V172" s="5"/>
      <c r="W172" s="5"/>
    </row>
    <row r="173" spans="3:23" x14ac:dyDescent="0.15">
      <c r="C173" s="5"/>
      <c r="D173" s="5"/>
      <c r="E173" s="5"/>
      <c r="F173" s="5"/>
      <c r="G173" s="5"/>
      <c r="I173" s="5"/>
      <c r="J173" s="5"/>
      <c r="K173" s="5"/>
      <c r="L173" s="5"/>
      <c r="M173" s="5"/>
      <c r="N173" s="5"/>
      <c r="O173" s="5"/>
      <c r="P173" s="5"/>
      <c r="Q173" s="5"/>
      <c r="S173" s="5"/>
      <c r="T173" s="5"/>
      <c r="U173" s="5"/>
      <c r="V173" s="5"/>
      <c r="W173" s="5"/>
    </row>
    <row r="174" spans="3:23" x14ac:dyDescent="0.15">
      <c r="C174" s="5"/>
      <c r="D174" s="5"/>
      <c r="E174" s="5"/>
      <c r="F174" s="5"/>
      <c r="G174" s="5"/>
      <c r="I174" s="5"/>
      <c r="J174" s="5"/>
      <c r="K174" s="5"/>
      <c r="L174" s="5"/>
      <c r="M174" s="5"/>
      <c r="N174" s="5"/>
      <c r="O174" s="5"/>
      <c r="P174" s="5"/>
      <c r="Q174" s="5"/>
      <c r="S174" s="5"/>
      <c r="T174" s="5"/>
      <c r="U174" s="5"/>
      <c r="V174" s="5"/>
      <c r="W174" s="5"/>
    </row>
    <row r="175" spans="3:23" x14ac:dyDescent="0.15">
      <c r="C175" s="5"/>
      <c r="D175" s="5"/>
      <c r="E175" s="5"/>
      <c r="F175" s="5"/>
      <c r="G175" s="5"/>
      <c r="I175" s="5"/>
      <c r="J175" s="5"/>
      <c r="K175" s="5"/>
      <c r="L175" s="5"/>
      <c r="M175" s="5"/>
      <c r="N175" s="5"/>
      <c r="O175" s="5"/>
      <c r="P175" s="5"/>
      <c r="Q175" s="5"/>
      <c r="S175" s="5"/>
      <c r="T175" s="5"/>
      <c r="U175" s="5"/>
      <c r="V175" s="5"/>
      <c r="W175" s="5"/>
    </row>
    <row r="176" spans="3:23" x14ac:dyDescent="0.15">
      <c r="C176" s="5"/>
      <c r="D176" s="5"/>
      <c r="E176" s="5"/>
      <c r="F176" s="5"/>
      <c r="G176" s="5"/>
      <c r="I176" s="5"/>
      <c r="J176" s="5"/>
      <c r="K176" s="5"/>
      <c r="L176" s="5"/>
      <c r="M176" s="5"/>
      <c r="N176" s="5"/>
      <c r="O176" s="5"/>
      <c r="P176" s="5"/>
      <c r="Q176" s="5"/>
      <c r="S176" s="5"/>
      <c r="T176" s="5"/>
      <c r="U176" s="5"/>
      <c r="V176" s="5"/>
      <c r="W176" s="5"/>
    </row>
    <row r="177" spans="3:23" x14ac:dyDescent="0.15">
      <c r="C177" s="5"/>
      <c r="D177" s="5"/>
      <c r="E177" s="5"/>
      <c r="F177" s="5"/>
      <c r="G177" s="5"/>
      <c r="I177" s="5"/>
      <c r="J177" s="5"/>
      <c r="K177" s="5"/>
      <c r="L177" s="5"/>
      <c r="M177" s="5"/>
      <c r="N177" s="5"/>
      <c r="O177" s="5"/>
      <c r="P177" s="5"/>
      <c r="Q177" s="5"/>
      <c r="S177" s="5"/>
      <c r="T177" s="5"/>
      <c r="U177" s="5"/>
      <c r="V177" s="5"/>
      <c r="W177" s="5"/>
    </row>
    <row r="178" spans="3:23" x14ac:dyDescent="0.15">
      <c r="C178" s="5"/>
      <c r="D178" s="5"/>
      <c r="E178" s="5"/>
      <c r="F178" s="5"/>
      <c r="G178" s="5"/>
      <c r="I178" s="5"/>
      <c r="J178" s="5"/>
      <c r="K178" s="5"/>
      <c r="L178" s="5"/>
      <c r="M178" s="5"/>
      <c r="N178" s="5"/>
      <c r="O178" s="5"/>
      <c r="P178" s="5"/>
      <c r="Q178" s="5"/>
      <c r="S178" s="5"/>
      <c r="T178" s="5"/>
      <c r="U178" s="5"/>
      <c r="V178" s="5"/>
      <c r="W178" s="5"/>
    </row>
    <row r="179" spans="3:23" x14ac:dyDescent="0.15">
      <c r="C179" s="5"/>
      <c r="D179" s="5"/>
      <c r="E179" s="5"/>
      <c r="F179" s="5"/>
      <c r="G179" s="5"/>
      <c r="I179" s="5"/>
      <c r="J179" s="5"/>
      <c r="K179" s="5"/>
      <c r="L179" s="5"/>
      <c r="M179" s="5"/>
      <c r="N179" s="5"/>
      <c r="O179" s="5"/>
      <c r="P179" s="5"/>
      <c r="Q179" s="5"/>
      <c r="S179" s="5"/>
      <c r="T179" s="5"/>
      <c r="U179" s="5"/>
      <c r="V179" s="5"/>
      <c r="W179" s="5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A0928-15B4-4660-BD5C-03DC7D96720F}">
  <sheetPr codeName="Sheet4"/>
  <dimension ref="B2:D13"/>
  <sheetViews>
    <sheetView workbookViewId="0"/>
  </sheetViews>
  <sheetFormatPr defaultRowHeight="13.5" x14ac:dyDescent="0.15"/>
  <cols>
    <col min="1" max="1" width="9" style="1"/>
    <col min="2" max="2" width="13.5" style="1" customWidth="1"/>
    <col min="3" max="3" width="61.875" style="1" customWidth="1"/>
    <col min="4" max="4" width="27.125" style="1" customWidth="1"/>
    <col min="5" max="16384" width="9" style="1"/>
  </cols>
  <sheetData>
    <row r="2" spans="2:4" x14ac:dyDescent="0.15">
      <c r="B2" s="11" t="s">
        <v>67</v>
      </c>
      <c r="C2" s="11" t="s">
        <v>68</v>
      </c>
      <c r="D2" s="11" t="s">
        <v>73</v>
      </c>
    </row>
    <row r="3" spans="2:4" x14ac:dyDescent="0.15">
      <c r="B3" s="11" t="s">
        <v>70</v>
      </c>
      <c r="C3" s="11" t="s">
        <v>71</v>
      </c>
      <c r="D3" s="11"/>
    </row>
    <row r="4" spans="2:4" x14ac:dyDescent="0.15">
      <c r="B4" s="11" t="s">
        <v>69</v>
      </c>
      <c r="C4" s="11" t="s">
        <v>72</v>
      </c>
      <c r="D4" s="11" t="s">
        <v>74</v>
      </c>
    </row>
    <row r="5" spans="2:4" ht="54.75" customHeight="1" x14ac:dyDescent="0.15">
      <c r="B5" s="11" t="s">
        <v>69</v>
      </c>
      <c r="C5" s="11" t="s">
        <v>75</v>
      </c>
      <c r="D5" s="10" t="s">
        <v>76</v>
      </c>
    </row>
    <row r="6" spans="2:4" ht="29.25" customHeight="1" x14ac:dyDescent="0.15">
      <c r="B6" s="11" t="s">
        <v>69</v>
      </c>
      <c r="C6" s="11" t="s">
        <v>78</v>
      </c>
      <c r="D6" s="10" t="s">
        <v>77</v>
      </c>
    </row>
    <row r="7" spans="2:4" ht="27" customHeight="1" x14ac:dyDescent="0.15">
      <c r="B7" s="11" t="s">
        <v>84</v>
      </c>
      <c r="C7" s="11" t="s">
        <v>85</v>
      </c>
      <c r="D7" s="10" t="s">
        <v>86</v>
      </c>
    </row>
    <row r="8" spans="2:4" x14ac:dyDescent="0.15">
      <c r="B8" s="11" t="s">
        <v>94</v>
      </c>
      <c r="C8" s="11" t="s">
        <v>95</v>
      </c>
      <c r="D8" s="11" t="s">
        <v>96</v>
      </c>
    </row>
    <row r="9" spans="2:4" x14ac:dyDescent="0.15">
      <c r="B9" s="11"/>
      <c r="C9" s="11"/>
      <c r="D9" s="11"/>
    </row>
    <row r="10" spans="2:4" x14ac:dyDescent="0.15">
      <c r="B10" s="11"/>
      <c r="C10" s="11"/>
      <c r="D10" s="11"/>
    </row>
    <row r="11" spans="2:4" x14ac:dyDescent="0.15">
      <c r="B11" s="11"/>
      <c r="C11" s="11"/>
      <c r="D11" s="11"/>
    </row>
    <row r="12" spans="2:4" x14ac:dyDescent="0.15">
      <c r="B12" s="11"/>
      <c r="C12" s="11"/>
      <c r="D12" s="11"/>
    </row>
    <row r="13" spans="2:4" x14ac:dyDescent="0.15">
      <c r="B13" s="11"/>
      <c r="C13" s="11"/>
      <c r="D13" s="1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入力データおよび発生応力</vt:lpstr>
      <vt:lpstr>中立軸および応力計算</vt:lpstr>
      <vt:lpstr>比較</vt:lpstr>
      <vt:lpstr>修正記録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JCCN-012</dc:creator>
  <cp:lastModifiedBy>matsubara</cp:lastModifiedBy>
  <dcterms:created xsi:type="dcterms:W3CDTF">2024-03-20T04:24:52Z</dcterms:created>
  <dcterms:modified xsi:type="dcterms:W3CDTF">2024-03-26T06:09:10Z</dcterms:modified>
</cp:coreProperties>
</file>